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505" yWindow="65521" windowWidth="11490" windowHeight="10050" tabRatio="917" activeTab="0"/>
  </bookViews>
  <sheets>
    <sheet name="2Бр" sheetId="1" r:id="rId1"/>
    <sheet name="К_1" sheetId="2" state="hidden" r:id="rId2"/>
    <sheet name="В3-2" sheetId="3" state="hidden" r:id="rId3"/>
    <sheet name="К-1" sheetId="4" state="hidden" r:id="rId4"/>
  </sheets>
  <externalReferences>
    <externalReference r:id="rId7"/>
    <externalReference r:id="rId8"/>
  </externalReferences>
  <definedNames>
    <definedName name="_xlnm._FilterDatabase" localSheetId="2" hidden="1">'В3-2'!$A$8:$X$478</definedName>
    <definedName name="_xlnm._FilterDatabase" localSheetId="1" hidden="1">'К_1'!$P$7:$P$14</definedName>
    <definedName name="ГФУ" localSheetId="1">#REF!</definedName>
    <definedName name="ГФУ">#REF!</definedName>
    <definedName name="_xlnm.Print_Titles" localSheetId="0">'2Бр'!$8:$10</definedName>
    <definedName name="_xlnm.Print_Titles" localSheetId="2">'В3-2'!$4:$8</definedName>
    <definedName name="_xlnm.Print_Titles" localSheetId="3">'К-1'!$A:$D</definedName>
    <definedName name="Культура" localSheetId="1">#REF!</definedName>
    <definedName name="Культура">#REF!</definedName>
    <definedName name="Ліцей" localSheetId="1">#REF!</definedName>
    <definedName name="Ліцей">#REF!</definedName>
    <definedName name="_xlnm.Print_Area" localSheetId="0">'2Бр'!$A$1:$I$76</definedName>
    <definedName name="_xlnm.Print_Area" localSheetId="2">'В3-2'!$A$1:$Q$194</definedName>
    <definedName name="_xlnm.Print_Area" localSheetId="1">'К_1'!$A$1:$O$14</definedName>
    <definedName name="_xlnm.Print_Area" localSheetId="3">'К-1'!$A$1:$P$16</definedName>
    <definedName name="Освіта" localSheetId="1">#REF!</definedName>
    <definedName name="Освіта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<sst xmlns="http://schemas.openxmlformats.org/spreadsheetml/2006/main" count="801" uniqueCount="588">
  <si>
    <t>0180</t>
  </si>
  <si>
    <t>на виплату матеріальної допомоги родинам полеглих цивільних учасників збройних конфліктів під час мирних акцій протесту в Україні впродовж листопада 2013- лютого 2014 року</t>
  </si>
  <si>
    <r>
      <t>Найменування
згідно з типовою відомчою/типовою програмною</t>
    </r>
    <r>
      <rPr>
        <b/>
        <sz val="11"/>
        <rFont val="Times New Roman"/>
        <family val="1"/>
      </rPr>
      <t>/тимчасовою класифікацією видатків та кредитування місцевого бюджету</t>
    </r>
  </si>
  <si>
    <t xml:space="preserve">Надання стоматологічної допомоги населенню </t>
  </si>
  <si>
    <t>грн</t>
  </si>
  <si>
    <t>з них:
капітальні видатки за рахунок коштів, що передаються із загального фонду до бюджету розвитку (спеціального фонду)</t>
  </si>
  <si>
    <t>Забезпечення соціальними послугами стаціонарного догляду з наданням місця для проживання, всебічної підтримки, захисту та безпеки особам, які не можуть вести самостійний спосіб життя через похилий вік, фізичні та розумові вади, психічні захворювання або інші хвороби</t>
  </si>
  <si>
    <t>7618804</t>
  </si>
  <si>
    <t xml:space="preserve"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 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</si>
  <si>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</si>
  <si>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Створення банків крові та її компонентів</t>
  </si>
  <si>
    <t>1412130</t>
  </si>
  <si>
    <t>1412140</t>
  </si>
  <si>
    <t>1412800</t>
  </si>
  <si>
    <t>1412190</t>
  </si>
  <si>
    <t>081001</t>
  </si>
  <si>
    <t>081002</t>
  </si>
  <si>
    <t>081003</t>
  </si>
  <si>
    <t>070702</t>
  </si>
  <si>
    <t>Інші заклади і заходи післядипломної освіти</t>
  </si>
  <si>
    <t>110201</t>
  </si>
  <si>
    <t>на фінансування заходів програми передачі нетелей багатодітним сім'ям, які проживають у сільській місцевості Чернігівської області</t>
  </si>
  <si>
    <t>Надання допомоги на догляд за інвалідом І чи ІІ групи внаслідок психічного розладу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</si>
  <si>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</si>
  <si>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>250404</t>
  </si>
  <si>
    <t>150101</t>
  </si>
  <si>
    <t>180409</t>
  </si>
  <si>
    <t>Департамент сім'ї, молоді та спорту Чернігівської обласної державної адміністрації</t>
  </si>
  <si>
    <t>Служба у справах дітей Чернігівської обласної державної адміністрації</t>
  </si>
  <si>
    <t>210106</t>
  </si>
  <si>
    <t xml:space="preserve">на фінансування заходів програми "Місцевий розвиток, орієнтований на громаду - II фаза" у Чернігівській області </t>
  </si>
  <si>
    <t>Здійснення соціальної роботи з вразливими категоріями населення</t>
  </si>
  <si>
    <t>1113500</t>
  </si>
  <si>
    <t>1115010</t>
  </si>
  <si>
    <t>1115040</t>
  </si>
  <si>
    <t>Без трансфертів</t>
  </si>
  <si>
    <t>900202</t>
  </si>
  <si>
    <t>070401</t>
  </si>
  <si>
    <t>070601</t>
  </si>
  <si>
    <t>видатки розвитку</t>
  </si>
  <si>
    <t>комунальні послуги та енергоносії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</si>
  <si>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</si>
  <si>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Код функціональної класифікації видатків та кредитування бюджету</t>
  </si>
  <si>
    <t>7318106</t>
  </si>
  <si>
    <t>7318107</t>
  </si>
  <si>
    <t>091108</t>
  </si>
  <si>
    <t>Надання кредитів </t>
  </si>
  <si>
    <t>Повернення кредитів </t>
  </si>
  <si>
    <t>Кредитування -всього</t>
  </si>
  <si>
    <t>Загальний фонд </t>
  </si>
  <si>
    <t>Спеціальний фонд </t>
  </si>
  <si>
    <t>Разом </t>
  </si>
  <si>
    <t>250908</t>
  </si>
  <si>
    <t>250909</t>
  </si>
  <si>
    <t>070802</t>
  </si>
  <si>
    <t>070806</t>
  </si>
  <si>
    <t>070807</t>
  </si>
  <si>
    <t>130107</t>
  </si>
  <si>
    <t>080101</t>
  </si>
  <si>
    <t>Зміни до додатку 5 до рішення обласної ради від 23 січня 2015 року «Про обласний бюджет на 2015 рік»
«Повернення кредитів до обласного  бюджету та надання кредитів з обласного бюджету  Чернігівської області  на 2015 рік»</t>
  </si>
  <si>
    <t xml:space="preserve">Загальний обсяг фінансування будівництва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</si>
  <si>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</t>
  </si>
  <si>
    <t>0100000</t>
  </si>
  <si>
    <t>1513110</t>
  </si>
  <si>
    <t>2000000</t>
  </si>
  <si>
    <t>2400000</t>
  </si>
  <si>
    <t>1090</t>
  </si>
  <si>
    <t>7618808</t>
  </si>
  <si>
    <t>Найменування коду тимчасової класифікації видатків та кредитування місцевих бюджетів</t>
  </si>
  <si>
    <t>1412010</t>
  </si>
  <si>
    <t>1412030</t>
  </si>
  <si>
    <t>1412060</t>
  </si>
  <si>
    <t>1412070</t>
  </si>
  <si>
    <t>2411120</t>
  </si>
  <si>
    <t>2411150</t>
  </si>
  <si>
    <t>2411170</t>
  </si>
  <si>
    <t>2416310</t>
  </si>
  <si>
    <t>Реалізація заходів щодо інвестиційного розвитку території</t>
  </si>
  <si>
    <t>4719140</t>
  </si>
  <si>
    <t>4719150</t>
  </si>
  <si>
    <t>4810000</t>
  </si>
  <si>
    <t>4710000</t>
  </si>
  <si>
    <t>1510000</t>
  </si>
  <si>
    <t>1410000</t>
  </si>
  <si>
    <t>5310000</t>
  </si>
  <si>
    <t>6710000</t>
  </si>
  <si>
    <t>7300000</t>
  </si>
  <si>
    <t>7310000</t>
  </si>
  <si>
    <t>Сприяння розвитку малого і середнього підприємництва</t>
  </si>
  <si>
    <t>7610000</t>
  </si>
  <si>
    <t>Управління містобудування та архітектури Чернігівської обласної державної адміністрації</t>
  </si>
  <si>
    <t>Реалізація інвестиційних проектів</t>
  </si>
  <si>
    <t>в т.ч. інші заходи в галузі охорони здоров'я</t>
  </si>
  <si>
    <t>0110000</t>
  </si>
  <si>
    <t>7317500</t>
  </si>
  <si>
    <t>Капітальні видатки</t>
  </si>
  <si>
    <t>070501</t>
  </si>
  <si>
    <t>250102</t>
  </si>
  <si>
    <t>Разом</t>
  </si>
  <si>
    <t>010000</t>
  </si>
  <si>
    <t>010116</t>
  </si>
  <si>
    <t>070000</t>
  </si>
  <si>
    <t>080000</t>
  </si>
  <si>
    <t>090000</t>
  </si>
  <si>
    <t>090412</t>
  </si>
  <si>
    <t>090413</t>
  </si>
  <si>
    <t>091212</t>
  </si>
  <si>
    <t>090601</t>
  </si>
  <si>
    <t>090901</t>
  </si>
  <si>
    <t>080400</t>
  </si>
  <si>
    <t>080500</t>
  </si>
  <si>
    <t>Код типової відомчої класифікації видатків/код тимчасової класифікації видатків та кредитування місцевих бюджетів</t>
  </si>
  <si>
    <t>6310</t>
  </si>
  <si>
    <t>Повернення коштів, наданих для кредитування громадян на будівництво (реконструкцію ) та придбання житла</t>
  </si>
  <si>
    <t>180404</t>
  </si>
  <si>
    <t>видатки споживання</t>
  </si>
  <si>
    <t>7618800</t>
  </si>
  <si>
    <t>7618801</t>
  </si>
  <si>
    <t>7618802</t>
  </si>
  <si>
    <t>7618803</t>
  </si>
  <si>
    <t>7618550</t>
  </si>
  <si>
    <t>7618560</t>
  </si>
  <si>
    <t>Код тимчасової класифікації видатків та кредитування місцевих бюджетів</t>
  </si>
  <si>
    <t>з них</t>
  </si>
  <si>
    <t>080205</t>
  </si>
  <si>
    <t>080207</t>
  </si>
  <si>
    <t>Розподіл видатків обласного бюджету Чернігівської області на 2015 рік  за  головними розпорядниками коштів</t>
  </si>
  <si>
    <t>Утримання центрів «Спорт для всіх» та проведення заходів з фізичної культури</t>
  </si>
  <si>
    <t>Фінансова підтримка регіональних осередків всеукраїнських фізкультурно-спортивних товариств для проведення навчально-тренувальної та спортивної роботи</t>
  </si>
  <si>
    <t>Фінансова підтримка дитячо-юнацьких спортивних шкіл фізкультурно-спортивних товариств</t>
  </si>
  <si>
    <t>Фінансова підтримка на утримання регіональних рад фізкультурно-спортивного товариства  «Колос»</t>
  </si>
  <si>
    <t>080201</t>
  </si>
  <si>
    <t>080204</t>
  </si>
  <si>
    <t>Код програмної класифікації видатків та кредитування місцевих бюджетів</t>
  </si>
  <si>
    <t>Код ТПКВКМБ /
ТКВКБМС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</si>
  <si>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відомчою/ТПКВКМБ/ТКВКБМС</t>
  </si>
  <si>
    <t>0170</t>
  </si>
  <si>
    <t xml:space="preserve">Медико-соціальний захист дітей-сиріт та дітей, позбавлених батьківського піклування </t>
  </si>
  <si>
    <t xml:space="preserve">Спеціалізована амбулаторно-поліклінічна допомога населенню </t>
  </si>
  <si>
    <t>7618010</t>
  </si>
  <si>
    <t>Контроль з Дод3</t>
  </si>
  <si>
    <t>0300000</t>
  </si>
  <si>
    <t>1000000</t>
  </si>
  <si>
    <t>1100000</t>
  </si>
  <si>
    <t>1400000</t>
  </si>
  <si>
    <t>1500000</t>
  </si>
  <si>
    <t>Субвенція з державного бюджету місцевим бюджетам на фінансування Програм - переможців Всеукраїнського конкурсу проектів та програм розвитку місцевого самоврядування</t>
  </si>
  <si>
    <t>Субвенція з державного бюджету місцевим бюджетам на забезпечення харчуванням (сніданками) учнів 5-11 класів загальноосвітніх навчальних закладів</t>
  </si>
  <si>
    <t>бюджет розвитку</t>
  </si>
  <si>
    <t xml:space="preserve"> на фінансування заходів програми розвитку місцевого самоврядування в Чернігівській області на 2013-2015 роки</t>
  </si>
  <si>
    <t>7618540</t>
  </si>
  <si>
    <t>250382</t>
  </si>
  <si>
    <t>на фінансування заходів обласної програми на 2013-2015 роки із забезпечення житлом дітей-сиріт, дітей, позбавлених батьківського піклування та осіб з їх числа.</t>
  </si>
  <si>
    <t>1416310</t>
  </si>
  <si>
    <t>Організаційне, інформативно-аналітичне та матеріально-технічне забезпечення діяльності обласної ради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</si>
  <si>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</si>
  <si>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Забезпечення обробки інформації з нарахування та виплати допомог і компенсацій</t>
  </si>
  <si>
    <t>090802</t>
  </si>
  <si>
    <t>240604</t>
  </si>
  <si>
    <t>Інша діяльність у сфері охорони навколишнього природного середовища</t>
  </si>
  <si>
    <t>240605</t>
  </si>
  <si>
    <t>Проведення навчально-тренувальних зборів і змагань з неолімпійських видів спорту</t>
  </si>
  <si>
    <t>Утримання та навчально-тренувальна робота комунальних дитячо-юнацьких спортивних шкіл</t>
  </si>
  <si>
    <t>Забезпечення підготовки спортсменів вищих категорій школами вищої спортивної майстерності</t>
  </si>
  <si>
    <r>
      <t>Назва головного розпорядника коштів</t>
    </r>
  </si>
  <si>
    <t>Надання пільгового довгострокового кредиту громадян на будівництво (реконструкцію) та придбання житла</t>
  </si>
  <si>
    <t>У т.ч. бюджет розвитку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</si>
  <si>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самоослуговування і потребують сторонної допомоги</t>
  </si>
  <si>
    <t>1513182</t>
  </si>
  <si>
    <t>1513183</t>
  </si>
  <si>
    <t>1513200</t>
  </si>
  <si>
    <t>Соціальний захист ветеранів війни та праці</t>
  </si>
  <si>
    <t>1513202</t>
  </si>
  <si>
    <t>1513220</t>
  </si>
  <si>
    <t>1513400</t>
  </si>
  <si>
    <t>1513401</t>
  </si>
  <si>
    <t>1518600</t>
  </si>
  <si>
    <t>1518601</t>
  </si>
  <si>
    <t>0110060</t>
  </si>
  <si>
    <t>0118601</t>
  </si>
  <si>
    <t>0118602</t>
  </si>
  <si>
    <t xml:space="preserve">Капітальний ремонт майна комунальної власності </t>
  </si>
  <si>
    <t>0118600</t>
  </si>
  <si>
    <t>0317213</t>
  </si>
  <si>
    <t>0318601</t>
  </si>
  <si>
    <t>0318602</t>
  </si>
  <si>
    <t>Інформатизація Чернігівської області</t>
  </si>
  <si>
    <t>0818600</t>
  </si>
  <si>
    <t>070701</t>
  </si>
  <si>
    <t>120300</t>
  </si>
  <si>
    <t>110103</t>
  </si>
  <si>
    <t>Управління освіти i науки Чернiгiвської обласної державної адмiнiстрацiї</t>
  </si>
  <si>
    <t>Субвенція з державного бюджету місцевим бюджетам на погашення заборгованості з різниці в тарифах 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</si>
  <si>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спотру, інших галузях, ліцеями з п</t>
  </si>
  <si>
    <t>1115011</t>
  </si>
  <si>
    <t>1115041</t>
  </si>
  <si>
    <t>1115042</t>
  </si>
  <si>
    <t>1115012</t>
  </si>
  <si>
    <t>1115022</t>
  </si>
  <si>
    <t>1115021</t>
  </si>
  <si>
    <t>1115060</t>
  </si>
  <si>
    <t>1115031</t>
  </si>
  <si>
    <t>1115023</t>
  </si>
  <si>
    <t>1115033</t>
  </si>
  <si>
    <t>7618490</t>
  </si>
  <si>
    <r>
      <t>01</t>
    </r>
    <r>
      <rPr>
        <b/>
        <sz val="16"/>
        <rFont val="Times New Roman Cyr"/>
        <family val="1"/>
      </rPr>
      <t>00000</t>
    </r>
  </si>
  <si>
    <t>091206</t>
  </si>
  <si>
    <t xml:space="preserve">Видатки на запобігання та ліквідацію надзвичайних ситуацій та наслідків стихійного лиха </t>
  </si>
  <si>
    <t>5021</t>
  </si>
  <si>
    <t>Проведення навчально-тренувальних зборів і змагань з олімпійських видів спорту</t>
  </si>
  <si>
    <t>130105</t>
  </si>
  <si>
    <t>Проведення навчально-тренувальних зборів і змагань та заходів з інвалідного спорту</t>
  </si>
  <si>
    <t>130106</t>
  </si>
  <si>
    <t>130112</t>
  </si>
  <si>
    <t>130201</t>
  </si>
  <si>
    <t>130203</t>
  </si>
  <si>
    <t>130204</t>
  </si>
  <si>
    <t>Філармонії, музичні колективи і ансамблі та інші мистецькі заклади та заходи</t>
  </si>
  <si>
    <t>2414800</t>
  </si>
  <si>
    <t>Відзначення державних та професійних свят, ювілейних дат, заохочення за заслуги перед Чернігівською областю, здійснення представницьких та інших заходів</t>
  </si>
  <si>
    <t>0311140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</si>
  <si>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</t>
  </si>
  <si>
    <t>Заходи державної політики з питань дітей та їх соціального захисту</t>
  </si>
  <si>
    <t>Підтримка періодичних видань (газет та журналів)</t>
  </si>
  <si>
    <t>1412110</t>
  </si>
  <si>
    <t>Надання швидкої та невідкладної медичної допомоги населенню</t>
  </si>
  <si>
    <t xml:space="preserve">Видатки на заходи, передбачені місцевими програмами розвитку культури і мистецтва. </t>
  </si>
  <si>
    <t>Бібліотеки</t>
  </si>
  <si>
    <t>110202</t>
  </si>
  <si>
    <t>Музеї і виставки</t>
  </si>
  <si>
    <t>110502</t>
  </si>
  <si>
    <t xml:space="preserve">Інші культурно-освітні заходи та заклади </t>
  </si>
  <si>
    <t>Вищі  заклади освіти І та ІІ рівнів акредитації</t>
  </si>
  <si>
    <t>110300</t>
  </si>
  <si>
    <t>120201</t>
  </si>
  <si>
    <t>250911</t>
  </si>
  <si>
    <t>250912</t>
  </si>
  <si>
    <t>Повернення коштів, наданих для кредитування індивідуальних сільських забудовників</t>
  </si>
  <si>
    <t xml:space="preserve">Утилізація відходів </t>
  </si>
  <si>
    <t xml:space="preserve">Додаткова дотація з державного бюджету на вирівнювання фінансової забезпеченості місцевих бюджетів </t>
  </si>
  <si>
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</si>
  <si>
    <t>1412090</t>
  </si>
  <si>
    <t>1412100</t>
  </si>
  <si>
    <t xml:space="preserve">в т.ч. видатки за рахунок коштів субвенції з Держбюджету на придбання медикаментів для забезпечення швидкої медичної допомоги </t>
  </si>
  <si>
    <t>в т.ч. видатки за рахунок коштів субвенції з Держбюджету на придбання витратних матеріалів для закладів охорони здоров'я та лікарських засобів для інгаляційної анестезії</t>
  </si>
  <si>
    <t>Здійснення фізкультурно-спортивної та реабілітаційної роботи серед інвалідів</t>
  </si>
  <si>
    <t>1115020</t>
  </si>
  <si>
    <t>Діяльність закладів фізичної культури і спорту</t>
  </si>
  <si>
    <t>1115030</t>
  </si>
  <si>
    <t>Фінансова підтримка фізкультурно-спортивного руху</t>
  </si>
  <si>
    <t>1115100</t>
  </si>
  <si>
    <t>2013110</t>
  </si>
  <si>
    <t>250383</t>
  </si>
  <si>
    <t xml:space="preserve">Надання загальної середньої освіти загальноосвітніми школами-інтернатами  для дітей-сиріт та дітей, позбавлених батьківського піклування </t>
  </si>
  <si>
    <t>1011080</t>
  </si>
  <si>
    <t>Надання загальної середньої освіти спеціальними загальноосвітніми школами-інтернатами, школами та іншими закладами освіти для дітей, які потребують корекції фізичного та (або) розумого розвитку</t>
  </si>
  <si>
    <t>1011090</t>
  </si>
  <si>
    <t>1011100</t>
  </si>
  <si>
    <t xml:space="preserve">Надання позашкільної освіти позашкільними закладами освіти, заходи із позашкільної роботи з дітьми </t>
  </si>
  <si>
    <t>1011110</t>
  </si>
  <si>
    <t>Підготовка робітничих кадрів закладми професійно-технічної освіти</t>
  </si>
  <si>
    <t>1011120</t>
  </si>
  <si>
    <t>1101140</t>
  </si>
  <si>
    <t>1011170</t>
  </si>
  <si>
    <t>Методичне забезпечення діяльності навчальних закладів та інші заходи в галузі освіти</t>
  </si>
  <si>
    <t>1011210</t>
  </si>
  <si>
    <t>Утримання інших закладів освіти</t>
  </si>
  <si>
    <t>1011230</t>
  </si>
  <si>
    <t>Інформатизація та комп"ютеризація навчальних закладів</t>
  </si>
  <si>
    <t>0310000</t>
  </si>
  <si>
    <t>1010000</t>
  </si>
  <si>
    <t>0316324</t>
  </si>
  <si>
    <t>6324</t>
  </si>
  <si>
    <t>Райдержадміністрація</t>
  </si>
  <si>
    <t>Інші видатки на соціальнимй захист населення</t>
  </si>
  <si>
    <t>01</t>
  </si>
  <si>
    <t>03</t>
  </si>
  <si>
    <t>10</t>
  </si>
  <si>
    <t>14</t>
  </si>
  <si>
    <t>15</t>
  </si>
  <si>
    <t>11</t>
  </si>
  <si>
    <t>20</t>
  </si>
  <si>
    <t>67</t>
  </si>
  <si>
    <t>76</t>
  </si>
  <si>
    <t>73</t>
  </si>
  <si>
    <t>53</t>
  </si>
  <si>
    <t>47</t>
  </si>
  <si>
    <t>48</t>
  </si>
  <si>
    <t>24</t>
  </si>
  <si>
    <t>Збереження природно-заповiдного фонду</t>
  </si>
  <si>
    <t>090700</t>
  </si>
  <si>
    <t>091209</t>
  </si>
  <si>
    <t>Капітальні вкладення</t>
  </si>
  <si>
    <t>150202</t>
  </si>
  <si>
    <t>150203</t>
  </si>
  <si>
    <t>Охорона і раціональне використання земель</t>
  </si>
  <si>
    <t>Надання державного пiльгового кредиту iндивiдуальним сiльським забудовникам</t>
  </si>
  <si>
    <t>Департамент фінансів Чернігівської обласної державної адміністрації (в частині міжбюджетних трансфертів, резервного фонду)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</si>
  <si>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</si>
  <si>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на поховання учасників бойових дій та інвалідів війни </t>
  </si>
  <si>
    <t>Назва об’єктів відповідно  до проектно-кошторисної документації; тощо</t>
  </si>
  <si>
    <t>7618220</t>
  </si>
  <si>
    <t>7618300</t>
  </si>
  <si>
    <t>7618320</t>
  </si>
  <si>
    <t>7618330</t>
  </si>
  <si>
    <t>7618340</t>
  </si>
  <si>
    <t>7618350</t>
  </si>
  <si>
    <t xml:space="preserve">в т.ч. за рахунок субвенції з державного бюджту на будівництво, реконструкцію, ремонт та утримання вулиціь і доріг комунальної власності у населених пунктах </t>
  </si>
  <si>
    <t>150122</t>
  </si>
  <si>
    <t>Департамент культури і туризму, національностей та релігій Чернігівської обласної державної адміністрації</t>
  </si>
  <si>
    <t>Чернігівська обласна рада (виконавчий апарат)</t>
  </si>
  <si>
    <t>2414030</t>
  </si>
  <si>
    <t>2414040</t>
  </si>
  <si>
    <t>2414060</t>
  </si>
  <si>
    <t>2414070</t>
  </si>
  <si>
    <t>2414110</t>
  </si>
  <si>
    <t>2414120</t>
  </si>
  <si>
    <t>Зоопарк</t>
  </si>
  <si>
    <t>091101</t>
  </si>
  <si>
    <t>091102</t>
  </si>
  <si>
    <t>091103</t>
  </si>
  <si>
    <t>Методична робота, інші заходи у сфері народної освіти</t>
  </si>
  <si>
    <t>250313</t>
  </si>
  <si>
    <t>250323</t>
  </si>
  <si>
    <t>Операційні видатки - паспортизація, інвентаризація пам'яток архітектури , премії в галузі архітектури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</si>
  <si>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</si>
  <si>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240603</t>
  </si>
  <si>
    <t>Ліквідація іншого забруднення навколишнього природного середовища</t>
  </si>
  <si>
    <t>180410</t>
  </si>
  <si>
    <t>240602</t>
  </si>
  <si>
    <t>1412804</t>
  </si>
  <si>
    <t>250326</t>
  </si>
  <si>
    <t>1513080</t>
  </si>
  <si>
    <t>1513100</t>
  </si>
  <si>
    <t>Надання соціальних та реабілітаційних послуг громадянам похилого віку, інвалідам, дітям-інвалідім в установах соціального обслуговування</t>
  </si>
  <si>
    <t xml:space="preserve">1513101 </t>
  </si>
  <si>
    <t xml:space="preserve">Забезпечення соціальними послугами стаціонарного догляду з наданням місця для проживання дітей з вадами фізичного та розумового розвитку      </t>
  </si>
  <si>
    <t>1513102</t>
  </si>
  <si>
    <t>1513105</t>
  </si>
  <si>
    <t>Департамент економічного розвитку Чернігівської обласної державної адміністрації</t>
  </si>
  <si>
    <t>Управління капітального будівництва Чернігівської обласної державної адміністрації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</si>
  <si>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</si>
  <si>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Служби технічного нагляду за будівництвом та капітальним ремонтом</t>
  </si>
  <si>
    <t>1411120</t>
  </si>
  <si>
    <t>1411150</t>
  </si>
  <si>
    <t>1414060</t>
  </si>
  <si>
    <t>2010000</t>
  </si>
  <si>
    <t>1110000</t>
  </si>
  <si>
    <t>2410000</t>
  </si>
  <si>
    <t>2414020</t>
  </si>
  <si>
    <t>250354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</si>
  <si>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</si>
  <si>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>0117460</t>
  </si>
  <si>
    <t>Внески до статутного капіталу суб’єктів господарювання</t>
  </si>
  <si>
    <t xml:space="preserve">Проведення належної медико-соціальної експертизи (МСЕК) </t>
  </si>
  <si>
    <t xml:space="preserve">Інші заходи в галузі охорони здоров’я </t>
  </si>
  <si>
    <t>1412801</t>
  </si>
  <si>
    <t>1412802</t>
  </si>
  <si>
    <t>1412803</t>
  </si>
  <si>
    <t>Департамент сім'ї, молоді та спорту Чернiгiвської обласної державної адмiнiстрацiї</t>
  </si>
  <si>
    <t>Управління охорони здоров'я Чернiгiвської обласної державної адмiнiстрацiї</t>
  </si>
  <si>
    <t>Департамент соцiального захисту населення Чернiгiвської обласної державної адмiнiстрацiї</t>
  </si>
  <si>
    <t>Департамент агропромислового розвитку Чернігівської  обласної державної адміністрації</t>
  </si>
  <si>
    <t>210110</t>
  </si>
  <si>
    <t>Загальний фонд</t>
  </si>
  <si>
    <t>Спеціальний фонд</t>
  </si>
  <si>
    <t>Всього</t>
  </si>
  <si>
    <t>Утримання закладів, що надають соціальні послуги дітям, які опинились в складних життєвих обставинах</t>
  </si>
  <si>
    <t>Код тимчасової класифікації видатків та кредитування місцевого бюджету</t>
  </si>
  <si>
    <t>Код програмної класифікації видатків та кредитування місцевого бюджету</t>
  </si>
  <si>
    <t>2220</t>
  </si>
  <si>
    <t>3500</t>
  </si>
  <si>
    <t>8600</t>
  </si>
  <si>
    <t>4200</t>
  </si>
  <si>
    <t>070302</t>
  </si>
  <si>
    <t>Компенсаційні виплати інвалідам на бензин, ремонт, технічне обслуговування автомобілів, мотоколясок і на транспортне обслуговування</t>
  </si>
  <si>
    <t>Встановлення телефонів інвалідім I і II груп</t>
  </si>
  <si>
    <t>Відзначення державних та професійних свят, ювілейних дат, заохочення за заслуги перед Чернігівською областю, здійснення представницьких та інших заходів на 2012 - 2017 роки</t>
  </si>
  <si>
    <t xml:space="preserve">Організація рятування на водах </t>
  </si>
  <si>
    <t>регіональна цільова програма розвитку зовнішньоекономічної діяльності на 2011-2015 роки</t>
  </si>
  <si>
    <t>7317503</t>
  </si>
  <si>
    <t xml:space="preserve">програма інвестиційного розвитку Чернігівської області на 2011-2015 роки </t>
  </si>
  <si>
    <t>7317504</t>
  </si>
  <si>
    <t>в т.ч. за рахунок субвенції з державного бюджету на здійснення заходів щодо соціально-економічного розвитку окремих територій</t>
  </si>
  <si>
    <t>Програми і заходи центрів соціальних служб для сім'ї, дітей та молоді</t>
  </si>
  <si>
    <t>080209</t>
  </si>
  <si>
    <t>Утримання центрів з інвалідного спорту і реабілітаційних шкіл</t>
  </si>
  <si>
    <t>1118098</t>
  </si>
  <si>
    <t>4716410</t>
  </si>
  <si>
    <t>4716650</t>
  </si>
  <si>
    <t>4719120</t>
  </si>
  <si>
    <t>Утримання та розвиток інфраструктури доріг</t>
  </si>
  <si>
    <t>4816430</t>
  </si>
  <si>
    <t>4816422</t>
  </si>
  <si>
    <t>5317612</t>
  </si>
  <si>
    <t>6717810</t>
  </si>
  <si>
    <t>6717820</t>
  </si>
  <si>
    <t>7317440</t>
  </si>
  <si>
    <t>3</t>
  </si>
  <si>
    <t>Кінематографія</t>
  </si>
  <si>
    <t>40</t>
  </si>
  <si>
    <t>Інша субвенція,
в т.ч.:</t>
  </si>
  <si>
    <t xml:space="preserve">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</si>
  <si>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>на забезпечення централізованих заходів з лікування хворих на цукровий та нецукровий діабет</t>
  </si>
  <si>
    <t>0110170</t>
  </si>
  <si>
    <t>1111090</t>
  </si>
  <si>
    <t>1412220</t>
  </si>
  <si>
    <t>1513101</t>
  </si>
  <si>
    <t>2414200</t>
  </si>
  <si>
    <t>250913</t>
  </si>
  <si>
    <t>130102</t>
  </si>
  <si>
    <t>130104</t>
  </si>
  <si>
    <t>Додаток 4 до рішення обласної ради від 20 січня
2015 року  "Про обласний бюджет на 2015 рік"</t>
  </si>
  <si>
    <t>Повернення кредитів до обласного  бюджету та надання кредитів з обласного бюджету  Чернігівської області  на 2015 рік</t>
  </si>
  <si>
    <t xml:space="preserve">Відсоток завершеності  будівництва об’єктів на майбутні роки </t>
  </si>
  <si>
    <t>200200</t>
  </si>
  <si>
    <t>170703</t>
  </si>
  <si>
    <t xml:space="preserve">Разом видатків   </t>
  </si>
  <si>
    <t>100000</t>
  </si>
  <si>
    <t>110000</t>
  </si>
  <si>
    <t>120000</t>
  </si>
  <si>
    <t>130000</t>
  </si>
  <si>
    <t>150000</t>
  </si>
  <si>
    <t>160000</t>
  </si>
  <si>
    <t>170000</t>
  </si>
  <si>
    <t>180000</t>
  </si>
  <si>
    <t>200000</t>
  </si>
  <si>
    <t>210000</t>
  </si>
  <si>
    <t>240000</t>
  </si>
  <si>
    <t>250000</t>
  </si>
  <si>
    <t>250300</t>
  </si>
  <si>
    <t>4000000</t>
  </si>
  <si>
    <t>4700000</t>
  </si>
  <si>
    <t>4800000</t>
  </si>
  <si>
    <t>5300000</t>
  </si>
  <si>
    <t>6700000</t>
  </si>
  <si>
    <t>7600000</t>
  </si>
  <si>
    <t>Всього бюджет розвитку:</t>
  </si>
  <si>
    <t>7618805</t>
  </si>
  <si>
    <t>7618807</t>
  </si>
  <si>
    <t>250380</t>
  </si>
  <si>
    <t>1513111</t>
  </si>
  <si>
    <t>1513130</t>
  </si>
  <si>
    <t>1513131</t>
  </si>
  <si>
    <t>1513132</t>
  </si>
  <si>
    <t>1513500</t>
  </si>
  <si>
    <t>Додаток 3-2 до рішення двадцять третьої сесії обласної ради  "Про обласний бюджет на 2015 рік" від 23 січня 2015 року</t>
  </si>
  <si>
    <t>Інші заходи, пов’язані з економічною діяльністю  в т.ч.:</t>
  </si>
  <si>
    <t>7317501</t>
  </si>
  <si>
    <t xml:space="preserve">Інші видатки </t>
  </si>
  <si>
    <t>210105</t>
  </si>
  <si>
    <t xml:space="preserve">Розробка схем та проектних рішень масового застосування </t>
  </si>
  <si>
    <t>08</t>
  </si>
  <si>
    <t>0810000</t>
  </si>
  <si>
    <t>0800000</t>
  </si>
  <si>
    <t>7618806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</si>
  <si>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</si>
  <si>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1120</t>
  </si>
  <si>
    <t>3102</t>
  </si>
  <si>
    <t>3131</t>
  </si>
  <si>
    <t>4060</t>
  </si>
  <si>
    <t>4070</t>
  </si>
  <si>
    <t>1516310</t>
  </si>
  <si>
    <t>4719130</t>
  </si>
  <si>
    <t>в т.ч. видатки за рахунок субвенції з державного бюджету н</t>
  </si>
  <si>
    <t>6717830</t>
  </si>
  <si>
    <t>Організація захисту населення і територій від надзвичайних ситуацій техногенного та природного характеру </t>
  </si>
  <si>
    <t>0318600</t>
  </si>
  <si>
    <t>0817210</t>
  </si>
  <si>
    <t>Підтримка засобів масової інформації</t>
  </si>
  <si>
    <t>0817212</t>
  </si>
  <si>
    <t>0817213</t>
  </si>
  <si>
    <t>0818601</t>
  </si>
  <si>
    <t>1011220</t>
  </si>
  <si>
    <t>Придбання шкільних автобусів для перевезення дітей, що проживають у сільській місцевості</t>
  </si>
  <si>
    <t>1015010</t>
  </si>
  <si>
    <t>Проведення спортивної роботи в регіоні</t>
  </si>
  <si>
    <t>1111100</t>
  </si>
  <si>
    <t>Заклади і заходи з питань дітей та їх соціального захисту</t>
  </si>
  <si>
    <t>1113130</t>
  </si>
  <si>
    <t>в т.ч. видатки за рахунок коштів субвенції з Держбюджету на часткове відшкодування вартості лікарських засобів для лікування осіб з гіпертонічною хворобою</t>
  </si>
  <si>
    <t>1412200</t>
  </si>
  <si>
    <t xml:space="preserve">Підготовка кадрів вищими навчальними закладами І і ІІ рівнів акредитації </t>
  </si>
  <si>
    <t xml:space="preserve">Підвищення кваліфікації, перепідготовка кадрів іншими закладами післядипломної освіти </t>
  </si>
  <si>
    <t>Бібліотека</t>
  </si>
  <si>
    <t>2013111</t>
  </si>
  <si>
    <t>2013112</t>
  </si>
  <si>
    <t>Додаткова дотація  з державного бюджету на виплату надбавок за обсяг та якість виконаної роботи медичним працівникам закладів охорони здоров’я, що надають первинну медичну допомогу, у непілотних регіонах</t>
  </si>
  <si>
    <t>програма розвитку виставково-ярмаркової діяльності в Чернігівській області на 2012-2015 роки</t>
  </si>
  <si>
    <t>7317502</t>
  </si>
  <si>
    <t xml:space="preserve"> Сприяння розвитку інститутів громадянського суспільства</t>
  </si>
  <si>
    <t>Управління з питань надзвичайних ситуацій та у справах захисту населення від  наслідків Чорнобильської катастрофи Чернігівської  обласної державної адміністрації</t>
  </si>
  <si>
    <t>Департамент житлово-комунального господарства Чернігівської обласної державної адміністрації</t>
  </si>
  <si>
    <t xml:space="preserve">Багатопрофільна стаціонарна медична допомога населенню </t>
  </si>
  <si>
    <t xml:space="preserve">Спеціалізована стаціонарна медична допомога населенню </t>
  </si>
  <si>
    <t xml:space="preserve">Санаторне лікування хворих на туберкульоз </t>
  </si>
  <si>
    <t xml:space="preserve">Санаторне лікування дітей та підлітків із соматичними захворюваннями (крім туберкульозу) </t>
  </si>
  <si>
    <t>Департамент сім'ї, молоді та спорту облдержадміністрації</t>
  </si>
  <si>
    <t>Повернення коштів, наданих для кредитування громадян на будівництво (реконструкцію) та придбання житла</t>
  </si>
  <si>
    <t>Департамент економічного розвитку облдержадміністрації</t>
  </si>
  <si>
    <t xml:space="preserve">КПКВК
місцевих бюджетів (7 знаків групування:  за ГРК, відповід. вик., програма/ підпрограма)
</t>
  </si>
  <si>
    <t>Код типової відомчої класифікації видатків</t>
  </si>
  <si>
    <t>1118103</t>
  </si>
  <si>
    <t>1118104</t>
  </si>
  <si>
    <t>програма науково-технічного та інноваційного розвитку Чернігівської області на 2011-2015 роки</t>
  </si>
  <si>
    <t>250366</t>
  </si>
  <si>
    <t>1</t>
  </si>
  <si>
    <t>2</t>
  </si>
  <si>
    <t>080208</t>
  </si>
  <si>
    <t>Резервний фонд</t>
  </si>
  <si>
    <t>Інші видатки</t>
  </si>
  <si>
    <t>оплата праці</t>
  </si>
  <si>
    <t>Чернігівська обласна державна адмiнiстрацiя</t>
  </si>
  <si>
    <t>Департамент інформаційної дiяльностi та комунiкацiй з громадськiстю Чернiгiвської обласної державної адмiнiстрацiї</t>
  </si>
  <si>
    <t>7618530</t>
  </si>
  <si>
    <t>Підготовка кадрів вищими навчальними закладами  І і ІІ рівнів акредитації</t>
  </si>
  <si>
    <t>Підвищення кваліфікаії, перепідготовка кадрів закладами післядипломної освіти ІІІ і ІV рівнів акредитації (академіями, інститутами, центрами підвищення кваліфікації)</t>
  </si>
  <si>
    <t>1015022</t>
  </si>
  <si>
    <t>Утримання та навчально-тренувальна робота комунальних дитячо-юнацьких спортивних шкiл</t>
  </si>
  <si>
    <t>Центри соціальних служб для сім'ї, дітей та молоді</t>
  </si>
  <si>
    <t>1113140</t>
  </si>
  <si>
    <t>Заходи державної політики з питань молоді</t>
  </si>
  <si>
    <t>1113133</t>
  </si>
  <si>
    <t>Заходи державної політики із забезпечення рівних прав та можливостей жінок та чоловіків</t>
  </si>
  <si>
    <t>1113134</t>
  </si>
  <si>
    <t>1113160</t>
  </si>
  <si>
    <t>Додаток 4 до рішення двадцять третьої сесії обласної ради  «Про обласний бюджет на 2015 рік» від 23 січня 2015 року</t>
  </si>
  <si>
    <t>Підвищення кваліфікації, перепідготовка кадрів закладами післядипломної освіти ІІІ і ІV рівнів акредитації</t>
  </si>
  <si>
    <t>Підтримка книговидання</t>
  </si>
  <si>
    <t>1011040</t>
  </si>
  <si>
    <t>Надання загальної середньої освіти загальноосвітніми школами-інтернатами, загальноосвітніми санаторними школами-інтернатами</t>
  </si>
  <si>
    <t>1011050</t>
  </si>
  <si>
    <t>070301</t>
  </si>
  <si>
    <t>091104</t>
  </si>
  <si>
    <t>091106</t>
  </si>
  <si>
    <t>091107</t>
  </si>
  <si>
    <t>1060</t>
  </si>
  <si>
    <t>Надання реабілітаційних послуг інвалідам та дітям-інвалідам</t>
  </si>
  <si>
    <t>1513180</t>
  </si>
  <si>
    <t>070304</t>
  </si>
  <si>
    <t>070307</t>
  </si>
  <si>
    <t>091303</t>
  </si>
  <si>
    <t>091304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</si>
  <si>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</si>
  <si>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</si>
  <si>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>110102</t>
  </si>
  <si>
    <t>Театри</t>
  </si>
  <si>
    <t>110104</t>
  </si>
  <si>
    <t xml:space="preserve">Відділ культури </t>
  </si>
  <si>
    <t>Додаток №6</t>
  </si>
  <si>
    <t xml:space="preserve">Районний відділ освіти </t>
  </si>
  <si>
    <t xml:space="preserve">Первинна медична допомога населенню </t>
  </si>
  <si>
    <t>2010</t>
  </si>
  <si>
    <t xml:space="preserve">Реалізація інвестиційних проектів </t>
  </si>
  <si>
    <t>1020</t>
  </si>
  <si>
    <t>Перелік об’єктів, видатки на які у 2018 році будуть проводитися за рахунок коштів  бюджету розвитку</t>
  </si>
  <si>
    <t>0212111</t>
  </si>
  <si>
    <t>2111</t>
  </si>
  <si>
    <t>0215011</t>
  </si>
  <si>
    <t>5011</t>
  </si>
  <si>
    <t>0217363</t>
  </si>
  <si>
    <t>7363</t>
  </si>
  <si>
    <t>6000000</t>
  </si>
  <si>
    <t>0611020</t>
  </si>
  <si>
    <t>0611150</t>
  </si>
  <si>
    <t>1150</t>
  </si>
  <si>
    <t>0617363</t>
  </si>
  <si>
    <t>1100</t>
  </si>
  <si>
    <t>1014030</t>
  </si>
  <si>
    <t>4030</t>
  </si>
  <si>
    <t>1014060</t>
  </si>
  <si>
    <t>Багатопрофільна стаціонарна медична допомога</t>
  </si>
  <si>
    <t>0212010</t>
  </si>
  <si>
    <t>0210180</t>
  </si>
  <si>
    <t>0200000</t>
  </si>
  <si>
    <t>Код  ФКВКБ</t>
  </si>
  <si>
    <t>0133</t>
  </si>
  <si>
    <t>0731</t>
  </si>
  <si>
    <t>0726</t>
  </si>
  <si>
    <t>0810</t>
  </si>
  <si>
    <t>0490</t>
  </si>
  <si>
    <t>0921</t>
  </si>
  <si>
    <t>0990</t>
  </si>
  <si>
    <t>0960</t>
  </si>
  <si>
    <t>0824</t>
  </si>
  <si>
    <t>0828</t>
  </si>
  <si>
    <t>Начальник фінансового управління Ніжинської РДА                               С.АЛЕМША</t>
  </si>
  <si>
    <t xml:space="preserve">до рішення двадцять першої сесії сьомого скликання Ніжинської районної ради від 21.12.2018 року </t>
  </si>
</sst>
</file>

<file path=xl/styles.xml><?xml version="1.0" encoding="utf-8"?>
<styleSheet xmlns="http://schemas.openxmlformats.org/spreadsheetml/2006/main">
  <numFmts count="7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000"/>
    <numFmt numFmtId="190" formatCode="0.000"/>
    <numFmt numFmtId="191" formatCode="0.000000"/>
    <numFmt numFmtId="192" formatCode="0.0000000"/>
    <numFmt numFmtId="193" formatCode="0.00000"/>
    <numFmt numFmtId="194" formatCode="0.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.0"/>
    <numFmt numFmtId="200" formatCode="#,##0.00_ ;[Red]\-#,##0.00\ "/>
    <numFmt numFmtId="201" formatCode="0.00_);\-0.00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#,##0.000"/>
    <numFmt numFmtId="211" formatCode="[$-422]d\ mmmm\ yyyy&quot; р.&quot;"/>
    <numFmt numFmtId="212" formatCode="dd\.mm\.yyyy;@"/>
    <numFmt numFmtId="213" formatCode="#,##0\ _г_р_н_."/>
    <numFmt numFmtId="214" formatCode="#,##0.00\ _г_р_н_."/>
    <numFmt numFmtId="215" formatCode="#,##0;[Red]#,##0"/>
    <numFmt numFmtId="216" formatCode="#,##0.000\ _г_р_н_."/>
    <numFmt numFmtId="217" formatCode="#,##0.0\ _г_р_н_."/>
    <numFmt numFmtId="218" formatCode="#,##0_ ;[Red]\-#,##0\ "/>
    <numFmt numFmtId="219" formatCode="#,##0.0000"/>
    <numFmt numFmtId="220" formatCode="#,##0.00000"/>
    <numFmt numFmtId="221" formatCode="#,##0.00_);\-#,##0.00"/>
    <numFmt numFmtId="222" formatCode="#,##0_ ;\-#,##0\ "/>
    <numFmt numFmtId="223" formatCode="#,##0.0_ ;[Red]\-#,##0.0\ "/>
    <numFmt numFmtId="224" formatCode="#,##0.000000"/>
    <numFmt numFmtId="225" formatCode="#,##0.0000000"/>
  </numFmts>
  <fonts count="9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12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4"/>
      <color indexed="8"/>
      <name val="Times New Roman Cyr"/>
      <family val="0"/>
    </font>
    <font>
      <b/>
      <sz val="14"/>
      <name val="Times New Roman Cyr"/>
      <family val="1"/>
    </font>
    <font>
      <b/>
      <sz val="12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sz val="14"/>
      <name val="Times New Roman Cyr"/>
      <family val="1"/>
    </font>
    <font>
      <i/>
      <sz val="12"/>
      <name val="Arial Cyr"/>
      <family val="0"/>
    </font>
    <font>
      <b/>
      <sz val="18"/>
      <name val="Times New Roman Cyr"/>
      <family val="1"/>
    </font>
    <font>
      <b/>
      <sz val="16"/>
      <name val="Times New Roman Cyr"/>
      <family val="0"/>
    </font>
    <font>
      <b/>
      <sz val="16"/>
      <color indexed="8"/>
      <name val="Times New Roman Cyr"/>
      <family val="1"/>
    </font>
    <font>
      <b/>
      <sz val="16"/>
      <name val="Arial Cyr"/>
      <family val="0"/>
    </font>
    <font>
      <b/>
      <sz val="14"/>
      <name val="Times New Roman CYR"/>
      <family val="0"/>
    </font>
    <font>
      <sz val="16"/>
      <name val="Arial Cyr"/>
      <family val="0"/>
    </font>
    <font>
      <sz val="14"/>
      <name val="Times New Roman"/>
      <family val="1"/>
    </font>
    <font>
      <i/>
      <sz val="14"/>
      <name val="Times New Roman Cyr"/>
      <family val="1"/>
    </font>
    <font>
      <sz val="16"/>
      <name val="Times New Roman Cyr"/>
      <family val="1"/>
    </font>
    <font>
      <b/>
      <sz val="14"/>
      <name val="Times New Roman"/>
      <family val="1"/>
    </font>
    <font>
      <sz val="8"/>
      <name val="Arial Cyr"/>
      <family val="0"/>
    </font>
    <font>
      <sz val="9"/>
      <color indexed="8"/>
      <name val="Times New Roman Cyr"/>
      <family val="1"/>
    </font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3.5"/>
      <name val="Times New Roman Cyr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b/>
      <sz val="8"/>
      <name val="Times New Roman"/>
      <family val="1"/>
    </font>
    <font>
      <sz val="14"/>
      <color indexed="10"/>
      <name val="Arial Cyr"/>
      <family val="0"/>
    </font>
    <font>
      <sz val="11"/>
      <color indexed="10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b/>
      <i/>
      <sz val="14"/>
      <name val="Arial Cyr"/>
      <family val="0"/>
    </font>
    <font>
      <i/>
      <sz val="16"/>
      <name val="Arial Cyr"/>
      <family val="0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14"/>
      <name val="Arial"/>
      <family val="0"/>
    </font>
    <font>
      <b/>
      <i/>
      <sz val="14"/>
      <name val="Times New Roman Cyr"/>
      <family val="1"/>
    </font>
    <font>
      <b/>
      <i/>
      <sz val="10"/>
      <name val="Arial Cyr"/>
      <family val="0"/>
    </font>
    <font>
      <b/>
      <sz val="16"/>
      <name val="Times New Roman"/>
      <family val="1"/>
    </font>
    <font>
      <b/>
      <i/>
      <sz val="16"/>
      <name val="Arial Cyr"/>
      <family val="0"/>
    </font>
    <font>
      <b/>
      <i/>
      <sz val="11"/>
      <name val="Times New Roman"/>
      <family val="1"/>
    </font>
    <font>
      <sz val="9"/>
      <color indexed="16"/>
      <name val="Times New Roman"/>
      <family val="1"/>
    </font>
    <font>
      <sz val="10"/>
      <color indexed="16"/>
      <name val="Times New Roman"/>
      <family val="1"/>
    </font>
    <font>
      <b/>
      <sz val="10"/>
      <color indexed="16"/>
      <name val="Times New Roman"/>
      <family val="1"/>
    </font>
    <font>
      <b/>
      <sz val="16"/>
      <color indexed="16"/>
      <name val="Times New Roman"/>
      <family val="1"/>
    </font>
    <font>
      <b/>
      <sz val="14"/>
      <color indexed="16"/>
      <name val="Times New Roman"/>
      <family val="1"/>
    </font>
    <font>
      <sz val="12"/>
      <color indexed="16"/>
      <name val="Times New Roman"/>
      <family val="1"/>
    </font>
    <font>
      <sz val="14"/>
      <color indexed="16"/>
      <name val="Times New Roman"/>
      <family val="1"/>
    </font>
    <font>
      <b/>
      <sz val="12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MS Sans Serif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i/>
      <sz val="9"/>
      <name val="Times New Roman"/>
      <family val="1"/>
    </font>
    <font>
      <b/>
      <sz val="10"/>
      <name val="Helv"/>
      <family val="0"/>
    </font>
    <font>
      <b/>
      <sz val="14"/>
      <color indexed="47"/>
      <name val="Times New Roman CYR"/>
      <family val="0"/>
    </font>
    <font>
      <sz val="14"/>
      <color indexed="47"/>
      <name val="Times New Roman Cyr"/>
      <family val="0"/>
    </font>
    <font>
      <sz val="9"/>
      <color indexed="47"/>
      <name val="Times New Roman"/>
      <family val="1"/>
    </font>
    <font>
      <sz val="10"/>
      <color indexed="47"/>
      <name val="Arial Cyr"/>
      <family val="0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4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6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3" borderId="0" applyNumberFormat="0" applyBorder="0" applyAlignment="0" applyProtection="0"/>
    <xf numFmtId="0" fontId="63" fillId="11" borderId="0" applyNumberFormat="0" applyBorder="0" applyAlignment="0" applyProtection="0"/>
    <xf numFmtId="0" fontId="63" fillId="8" borderId="0" applyNumberFormat="0" applyBorder="0" applyAlignment="0" applyProtection="0"/>
    <xf numFmtId="0" fontId="63" fillId="6" borderId="0" applyNumberFormat="0" applyBorder="0" applyAlignment="0" applyProtection="0"/>
    <xf numFmtId="0" fontId="63" fillId="4" borderId="0" applyNumberFormat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12" borderId="0" applyNumberFormat="0" applyBorder="0" applyAlignment="0" applyProtection="0"/>
    <xf numFmtId="0" fontId="63" fillId="10" borderId="0" applyNumberFormat="0" applyBorder="0" applyAlignment="0" applyProtection="0"/>
    <xf numFmtId="0" fontId="63" fillId="2" borderId="0" applyNumberFormat="0" applyBorder="0" applyAlignment="0" applyProtection="0"/>
    <xf numFmtId="0" fontId="63" fillId="13" borderId="0" applyNumberFormat="0" applyBorder="0" applyAlignment="0" applyProtection="0"/>
    <xf numFmtId="0" fontId="64" fillId="6" borderId="0" applyNumberFormat="0" applyBorder="0" applyAlignment="0" applyProtection="0"/>
    <xf numFmtId="0" fontId="64" fillId="14" borderId="0" applyNumberFormat="0" applyBorder="0" applyAlignment="0" applyProtection="0"/>
    <xf numFmtId="0" fontId="64" fillId="13" borderId="0" applyNumberFormat="0" applyBorder="0" applyAlignment="0" applyProtection="0"/>
    <xf numFmtId="0" fontId="64" fillId="8" borderId="0" applyNumberFormat="0" applyBorder="0" applyAlignment="0" applyProtection="0"/>
    <xf numFmtId="0" fontId="64" fillId="6" borderId="0" applyNumberFormat="0" applyBorder="0" applyAlignment="0" applyProtection="0"/>
    <xf numFmtId="0" fontId="64" fillId="3" borderId="0" applyNumberFormat="0" applyBorder="0" applyAlignment="0" applyProtection="0"/>
    <xf numFmtId="0" fontId="64" fillId="15" borderId="0" applyNumberFormat="0" applyBorder="0" applyAlignment="0" applyProtection="0"/>
    <xf numFmtId="0" fontId="64" fillId="3" borderId="0" applyNumberFormat="0" applyBorder="0" applyAlignment="0" applyProtection="0"/>
    <xf numFmtId="0" fontId="64" fillId="12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32" fillId="0" borderId="0">
      <alignment/>
      <protection/>
    </xf>
    <xf numFmtId="0" fontId="64" fillId="19" borderId="0" applyNumberFormat="0" applyBorder="0" applyAlignment="0" applyProtection="0"/>
    <xf numFmtId="0" fontId="64" fillId="14" borderId="0" applyNumberFormat="0" applyBorder="0" applyAlignment="0" applyProtection="0"/>
    <xf numFmtId="0" fontId="64" fillId="13" borderId="0" applyNumberFormat="0" applyBorder="0" applyAlignment="0" applyProtection="0"/>
    <xf numFmtId="0" fontId="64" fillId="20" borderId="0" applyNumberFormat="0" applyBorder="0" applyAlignment="0" applyProtection="0"/>
    <xf numFmtId="0" fontId="64" fillId="17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1" borderId="0" applyNumberFormat="0" applyBorder="0" applyAlignment="0" applyProtection="0"/>
    <xf numFmtId="0" fontId="64" fillId="2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4" borderId="0" applyNumberFormat="0" applyBorder="0" applyAlignment="0" applyProtection="0"/>
    <xf numFmtId="0" fontId="65" fillId="5" borderId="1" applyNumberFormat="0" applyAlignment="0" applyProtection="0"/>
    <xf numFmtId="0" fontId="65" fillId="11" borderId="1" applyNumberFormat="0" applyAlignment="0" applyProtection="0"/>
    <xf numFmtId="0" fontId="66" fillId="24" borderId="2" applyNumberFormat="0" applyAlignment="0" applyProtection="0"/>
    <xf numFmtId="0" fontId="67" fillId="24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25" borderId="8" applyNumberFormat="0" applyAlignment="0" applyProtection="0"/>
    <xf numFmtId="0" fontId="74" fillId="25" borderId="8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11" borderId="0" applyNumberFormat="0" applyBorder="0" applyAlignment="0" applyProtection="0"/>
    <xf numFmtId="0" fontId="78" fillId="26" borderId="1" applyNumberFormat="0" applyAlignment="0" applyProtection="0"/>
    <xf numFmtId="0" fontId="63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9" fillId="10" borderId="0" applyNumberFormat="0" applyBorder="0" applyAlignment="0" applyProtection="0"/>
    <xf numFmtId="0" fontId="79" fillId="8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4" borderId="10" applyNumberFormat="0" applyFont="0" applyAlignment="0" applyProtection="0"/>
    <xf numFmtId="0" fontId="63" fillId="4" borderId="10" applyNumberFormat="0" applyFont="0" applyAlignment="0" applyProtection="0"/>
    <xf numFmtId="0" fontId="0" fillId="4" borderId="10" applyNumberFormat="0" applyFont="0" applyAlignment="0" applyProtection="0"/>
    <xf numFmtId="9" fontId="0" fillId="0" borderId="0" applyFont="0" applyFill="0" applyBorder="0" applyAlignment="0" applyProtection="0"/>
    <xf numFmtId="0" fontId="66" fillId="26" borderId="2" applyNumberFormat="0" applyAlignment="0" applyProtection="0"/>
    <xf numFmtId="0" fontId="82" fillId="0" borderId="11" applyNumberFormat="0" applyFill="0" applyAlignment="0" applyProtection="0"/>
    <xf numFmtId="0" fontId="83" fillId="11" borderId="0" applyNumberFormat="0" applyBorder="0" applyAlignment="0" applyProtection="0"/>
    <xf numFmtId="0" fontId="8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6" borderId="0" applyNumberFormat="0" applyBorder="0" applyAlignment="0" applyProtection="0"/>
  </cellStyleXfs>
  <cellXfs count="698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>
      <alignment horizontal="centerContinuous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2" fillId="0" borderId="0" xfId="0" applyFont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16" fillId="0" borderId="0" xfId="0" applyFont="1" applyFill="1" applyAlignment="1" applyProtection="1">
      <alignment/>
      <protection locked="0"/>
    </xf>
    <xf numFmtId="0" fontId="16" fillId="0" borderId="0" xfId="0" applyFont="1" applyFill="1" applyAlignment="1">
      <alignment/>
    </xf>
    <xf numFmtId="0" fontId="25" fillId="0" borderId="0" xfId="0" applyFont="1" applyFill="1" applyAlignment="1" applyProtection="1">
      <alignment/>
      <protection locked="0"/>
    </xf>
    <xf numFmtId="0" fontId="25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15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12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14" fillId="0" borderId="17" xfId="0" applyNumberFormat="1" applyFont="1" applyBorder="1" applyAlignment="1">
      <alignment horizontal="center"/>
    </xf>
    <xf numFmtId="0" fontId="13" fillId="0" borderId="18" xfId="0" applyFont="1" applyBorder="1" applyAlignment="1">
      <alignment horizontal="left" vertical="top" wrapText="1"/>
    </xf>
    <xf numFmtId="49" fontId="14" fillId="0" borderId="19" xfId="0" applyNumberFormat="1" applyFont="1" applyBorder="1" applyAlignment="1">
      <alignment horizontal="center"/>
    </xf>
    <xf numFmtId="0" fontId="13" fillId="0" borderId="20" xfId="0" applyFont="1" applyBorder="1" applyAlignment="1">
      <alignment horizontal="left" vertical="top" wrapText="1"/>
    </xf>
    <xf numFmtId="49" fontId="14" fillId="0" borderId="21" xfId="0" applyNumberFormat="1" applyFont="1" applyBorder="1" applyAlignment="1">
      <alignment horizontal="center"/>
    </xf>
    <xf numFmtId="0" fontId="13" fillId="0" borderId="22" xfId="0" applyFont="1" applyBorder="1" applyAlignment="1">
      <alignment horizontal="left" vertical="top" wrapText="1"/>
    </xf>
    <xf numFmtId="49" fontId="14" fillId="0" borderId="12" xfId="0" applyNumberFormat="1" applyFont="1" applyBorder="1" applyAlignment="1">
      <alignment horizontal="center"/>
    </xf>
    <xf numFmtId="0" fontId="13" fillId="0" borderId="13" xfId="0" applyFont="1" applyBorder="1" applyAlignment="1">
      <alignment horizontal="left" vertical="top" wrapText="1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left" vertical="top" wrapText="1"/>
      <protection locked="0"/>
    </xf>
    <xf numFmtId="188" fontId="0" fillId="0" borderId="0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1" fontId="28" fillId="0" borderId="0" xfId="0" applyNumberFormat="1" applyFont="1" applyFill="1" applyBorder="1" applyAlignment="1" applyProtection="1">
      <alignment/>
      <protection locked="0"/>
    </xf>
    <xf numFmtId="188" fontId="3" fillId="0" borderId="0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1" fontId="28" fillId="0" borderId="0" xfId="0" applyNumberFormat="1" applyFont="1" applyFill="1" applyAlignment="1" applyProtection="1">
      <alignment/>
      <protection locked="0"/>
    </xf>
    <xf numFmtId="188" fontId="3" fillId="0" borderId="0" xfId="0" applyNumberFormat="1" applyFont="1" applyFill="1" applyAlignment="1" applyProtection="1">
      <alignment/>
      <protection locked="0"/>
    </xf>
    <xf numFmtId="188" fontId="3" fillId="0" borderId="0" xfId="0" applyNumberFormat="1" applyFont="1" applyAlignment="1" applyProtection="1">
      <alignment/>
      <protection locked="0"/>
    </xf>
    <xf numFmtId="3" fontId="18" fillId="0" borderId="23" xfId="0" applyNumberFormat="1" applyFont="1" applyBorder="1" applyAlignment="1">
      <alignment horizontal="right"/>
    </xf>
    <xf numFmtId="3" fontId="18" fillId="0" borderId="24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14" fillId="0" borderId="25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3" fontId="14" fillId="0" borderId="26" xfId="0" applyNumberFormat="1" applyFont="1" applyBorder="1" applyAlignment="1">
      <alignment horizontal="right"/>
    </xf>
    <xf numFmtId="3" fontId="14" fillId="0" borderId="27" xfId="0" applyNumberFormat="1" applyFont="1" applyBorder="1" applyAlignment="1">
      <alignment horizontal="right"/>
    </xf>
    <xf numFmtId="0" fontId="32" fillId="0" borderId="0" xfId="86">
      <alignment/>
      <protection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right"/>
    </xf>
    <xf numFmtId="0" fontId="6" fillId="0" borderId="28" xfId="0" applyFont="1" applyBorder="1" applyAlignment="1">
      <alignment horizontal="center" vertical="center" wrapText="1"/>
    </xf>
    <xf numFmtId="0" fontId="34" fillId="0" borderId="0" xfId="86" applyFont="1" applyAlignment="1">
      <alignment vertical="top" wrapText="1" shrinkToFit="1"/>
      <protection/>
    </xf>
    <xf numFmtId="0" fontId="32" fillId="0" borderId="0" xfId="86" applyAlignment="1">
      <alignment vertical="top" wrapText="1" shrinkToFit="1"/>
      <protection/>
    </xf>
    <xf numFmtId="0" fontId="23" fillId="5" borderId="0" xfId="0" applyFont="1" applyFill="1" applyAlignment="1" applyProtection="1">
      <alignment/>
      <protection locked="0"/>
    </xf>
    <xf numFmtId="0" fontId="23" fillId="5" borderId="0" xfId="0" applyFont="1" applyFill="1" applyAlignment="1">
      <alignment/>
    </xf>
    <xf numFmtId="3" fontId="24" fillId="5" borderId="23" xfId="0" applyNumberFormat="1" applyFont="1" applyFill="1" applyBorder="1" applyAlignment="1">
      <alignment horizontal="right"/>
    </xf>
    <xf numFmtId="3" fontId="24" fillId="5" borderId="24" xfId="0" applyNumberFormat="1" applyFont="1" applyFill="1" applyBorder="1" applyAlignment="1">
      <alignment horizontal="right"/>
    </xf>
    <xf numFmtId="3" fontId="24" fillId="5" borderId="29" xfId="0" applyNumberFormat="1" applyFont="1" applyFill="1" applyBorder="1" applyAlignment="1">
      <alignment horizontal="right"/>
    </xf>
    <xf numFmtId="0" fontId="16" fillId="5" borderId="0" xfId="0" applyFont="1" applyFill="1" applyAlignment="1" applyProtection="1">
      <alignment/>
      <protection locked="0"/>
    </xf>
    <xf numFmtId="0" fontId="16" fillId="5" borderId="0" xfId="0" applyFont="1" applyFill="1" applyAlignment="1">
      <alignment/>
    </xf>
    <xf numFmtId="0" fontId="0" fillId="5" borderId="0" xfId="0" applyFill="1" applyAlignment="1" applyProtection="1">
      <alignment/>
      <protection locked="0"/>
    </xf>
    <xf numFmtId="0" fontId="15" fillId="5" borderId="0" xfId="0" applyFont="1" applyFill="1" applyAlignment="1" applyProtection="1">
      <alignment/>
      <protection locked="0"/>
    </xf>
    <xf numFmtId="0" fontId="19" fillId="5" borderId="0" xfId="0" applyFont="1" applyFill="1" applyAlignment="1" applyProtection="1">
      <alignment/>
      <protection locked="0"/>
    </xf>
    <xf numFmtId="0" fontId="25" fillId="5" borderId="0" xfId="0" applyFont="1" applyFill="1" applyAlignment="1" applyProtection="1">
      <alignment/>
      <protection locked="0"/>
    </xf>
    <xf numFmtId="0" fontId="25" fillId="5" borderId="0" xfId="0" applyFont="1" applyFill="1" applyAlignment="1">
      <alignment/>
    </xf>
    <xf numFmtId="3" fontId="24" fillId="5" borderId="30" xfId="0" applyNumberFormat="1" applyFont="1" applyFill="1" applyBorder="1" applyAlignment="1">
      <alignment horizontal="right"/>
    </xf>
    <xf numFmtId="3" fontId="14" fillId="0" borderId="18" xfId="0" applyNumberFormat="1" applyFont="1" applyBorder="1" applyAlignment="1">
      <alignment horizontal="right"/>
    </xf>
    <xf numFmtId="3" fontId="14" fillId="0" borderId="20" xfId="0" applyNumberFormat="1" applyFont="1" applyBorder="1" applyAlignment="1">
      <alignment horizontal="right"/>
    </xf>
    <xf numFmtId="3" fontId="14" fillId="0" borderId="22" xfId="0" applyNumberFormat="1" applyFont="1" applyBorder="1" applyAlignment="1">
      <alignment horizontal="right"/>
    </xf>
    <xf numFmtId="3" fontId="18" fillId="0" borderId="23" xfId="0" applyNumberFormat="1" applyFont="1" applyBorder="1" applyAlignment="1" applyProtection="1">
      <alignment horizontal="right" vertical="center"/>
      <protection locked="0"/>
    </xf>
    <xf numFmtId="3" fontId="18" fillId="0" borderId="30" xfId="0" applyNumberFormat="1" applyFont="1" applyBorder="1" applyAlignment="1">
      <alignment horizontal="right"/>
    </xf>
    <xf numFmtId="0" fontId="18" fillId="0" borderId="31" xfId="0" applyFont="1" applyBorder="1" applyAlignment="1">
      <alignment horizontal="left" vertical="center" wrapText="1"/>
    </xf>
    <xf numFmtId="3" fontId="42" fillId="27" borderId="0" xfId="0" applyNumberFormat="1" applyFont="1" applyFill="1" applyBorder="1" applyAlignment="1" applyProtection="1">
      <alignment/>
      <protection locked="0"/>
    </xf>
    <xf numFmtId="188" fontId="41" fillId="27" borderId="0" xfId="0" applyNumberFormat="1" applyFont="1" applyFill="1" applyBorder="1" applyAlignment="1" applyProtection="1">
      <alignment/>
      <protection locked="0"/>
    </xf>
    <xf numFmtId="3" fontId="17" fillId="0" borderId="0" xfId="0" applyNumberFormat="1" applyFont="1" applyFill="1" applyBorder="1" applyAlignment="1" applyProtection="1">
      <alignment/>
      <protection locked="0"/>
    </xf>
    <xf numFmtId="0" fontId="39" fillId="0" borderId="0" xfId="0" applyFont="1" applyAlignment="1">
      <alignment/>
    </xf>
    <xf numFmtId="3" fontId="18" fillId="0" borderId="29" xfId="0" applyNumberFormat="1" applyFont="1" applyBorder="1" applyAlignment="1">
      <alignment horizontal="right"/>
    </xf>
    <xf numFmtId="3" fontId="13" fillId="0" borderId="25" xfId="0" applyNumberFormat="1" applyFont="1" applyBorder="1" applyAlignment="1">
      <alignment horizontal="right" vertical="top" wrapText="1"/>
    </xf>
    <xf numFmtId="3" fontId="13" fillId="0" borderId="0" xfId="0" applyNumberFormat="1" applyFont="1" applyBorder="1" applyAlignment="1">
      <alignment horizontal="right" vertical="top" wrapText="1"/>
    </xf>
    <xf numFmtId="3" fontId="13" fillId="0" borderId="26" xfId="0" applyNumberFormat="1" applyFont="1" applyBorder="1" applyAlignment="1">
      <alignment horizontal="right" vertical="top" wrapText="1"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3" fillId="0" borderId="0" xfId="0" applyFont="1" applyFill="1" applyAlignment="1" applyProtection="1">
      <alignment/>
      <protection locked="0"/>
    </xf>
    <xf numFmtId="0" fontId="32" fillId="0" borderId="0" xfId="86" applyFont="1" applyAlignment="1">
      <alignment horizontal="right"/>
      <protection/>
    </xf>
    <xf numFmtId="0" fontId="0" fillId="0" borderId="0" xfId="0" applyFont="1" applyAlignment="1">
      <alignment/>
    </xf>
    <xf numFmtId="0" fontId="5" fillId="0" borderId="0" xfId="0" applyFont="1" applyFill="1" applyAlignment="1" applyProtection="1">
      <alignment vertical="top" wrapText="1"/>
      <protection locked="0"/>
    </xf>
    <xf numFmtId="0" fontId="46" fillId="0" borderId="0" xfId="0" applyFont="1" applyFill="1" applyAlignment="1">
      <alignment/>
    </xf>
    <xf numFmtId="0" fontId="44" fillId="0" borderId="0" xfId="0" applyFont="1" applyFill="1" applyAlignment="1" applyProtection="1">
      <alignment/>
      <protection locked="0"/>
    </xf>
    <xf numFmtId="0" fontId="46" fillId="0" borderId="0" xfId="0" applyFont="1" applyFill="1" applyAlignment="1" applyProtection="1">
      <alignment/>
      <protection locked="0"/>
    </xf>
    <xf numFmtId="3" fontId="27" fillId="0" borderId="23" xfId="0" applyNumberFormat="1" applyFont="1" applyBorder="1" applyAlignment="1" applyProtection="1">
      <alignment horizontal="right"/>
      <protection locked="0"/>
    </xf>
    <xf numFmtId="0" fontId="43" fillId="0" borderId="0" xfId="0" applyFont="1" applyFill="1" applyAlignment="1">
      <alignment/>
    </xf>
    <xf numFmtId="0" fontId="6" fillId="0" borderId="32" xfId="0" applyFont="1" applyBorder="1" applyAlignment="1">
      <alignment horizontal="center" vertical="center" wrapText="1"/>
    </xf>
    <xf numFmtId="0" fontId="18" fillId="0" borderId="33" xfId="0" applyFont="1" applyFill="1" applyBorder="1" applyAlignment="1" applyProtection="1">
      <alignment horizontal="left" wrapText="1"/>
      <protection locked="0"/>
    </xf>
    <xf numFmtId="0" fontId="18" fillId="0" borderId="34" xfId="0" applyFont="1" applyFill="1" applyBorder="1" applyAlignment="1" applyProtection="1">
      <alignment horizontal="left" wrapText="1"/>
      <protection locked="0"/>
    </xf>
    <xf numFmtId="3" fontId="18" fillId="0" borderId="30" xfId="0" applyNumberFormat="1" applyFont="1" applyBorder="1" applyAlignment="1" applyProtection="1">
      <alignment horizontal="right" vertical="center"/>
      <protection locked="0"/>
    </xf>
    <xf numFmtId="3" fontId="27" fillId="0" borderId="30" xfId="0" applyNumberFormat="1" applyFont="1" applyBorder="1" applyAlignment="1" applyProtection="1">
      <alignment horizontal="right"/>
      <protection locked="0"/>
    </xf>
    <xf numFmtId="3" fontId="18" fillId="0" borderId="35" xfId="0" applyNumberFormat="1" applyFont="1" applyFill="1" applyBorder="1" applyAlignment="1">
      <alignment horizontal="right" vertical="center"/>
    </xf>
    <xf numFmtId="3" fontId="29" fillId="5" borderId="36" xfId="0" applyNumberFormat="1" applyFont="1" applyFill="1" applyBorder="1" applyAlignment="1">
      <alignment horizontal="right" wrapText="1"/>
    </xf>
    <xf numFmtId="3" fontId="29" fillId="5" borderId="37" xfId="0" applyNumberFormat="1" applyFont="1" applyFill="1" applyBorder="1" applyAlignment="1">
      <alignment horizontal="right" wrapText="1"/>
    </xf>
    <xf numFmtId="3" fontId="24" fillId="5" borderId="38" xfId="0" applyNumberFormat="1" applyFont="1" applyFill="1" applyBorder="1" applyAlignment="1">
      <alignment horizontal="right"/>
    </xf>
    <xf numFmtId="3" fontId="18" fillId="0" borderId="39" xfId="0" applyNumberFormat="1" applyFont="1" applyFill="1" applyBorder="1" applyAlignment="1">
      <alignment horizontal="right"/>
    </xf>
    <xf numFmtId="3" fontId="24" fillId="5" borderId="39" xfId="0" applyNumberFormat="1" applyFont="1" applyFill="1" applyBorder="1" applyAlignment="1">
      <alignment horizontal="right"/>
    </xf>
    <xf numFmtId="3" fontId="18" fillId="0" borderId="40" xfId="0" applyNumberFormat="1" applyFont="1" applyFill="1" applyBorder="1" applyAlignment="1">
      <alignment horizontal="right"/>
    </xf>
    <xf numFmtId="3" fontId="18" fillId="0" borderId="41" xfId="0" applyNumberFormat="1" applyFont="1" applyFill="1" applyBorder="1" applyAlignment="1">
      <alignment horizontal="right"/>
    </xf>
    <xf numFmtId="3" fontId="18" fillId="0" borderId="24" xfId="0" applyNumberFormat="1" applyFont="1" applyFill="1" applyBorder="1" applyAlignment="1" applyProtection="1">
      <alignment horizontal="right"/>
      <protection locked="0"/>
    </xf>
    <xf numFmtId="3" fontId="18" fillId="0" borderId="39" xfId="0" applyNumberFormat="1" applyFont="1" applyFill="1" applyBorder="1" applyAlignment="1" applyProtection="1">
      <alignment horizontal="right" vertical="center"/>
      <protection locked="0"/>
    </xf>
    <xf numFmtId="3" fontId="18" fillId="0" borderId="24" xfId="0" applyNumberFormat="1" applyFont="1" applyFill="1" applyBorder="1" applyAlignment="1" applyProtection="1">
      <alignment horizontal="right" vertical="center"/>
      <protection locked="0"/>
    </xf>
    <xf numFmtId="3" fontId="27" fillId="0" borderId="39" xfId="0" applyNumberFormat="1" applyFont="1" applyFill="1" applyBorder="1" applyAlignment="1">
      <alignment horizontal="right"/>
    </xf>
    <xf numFmtId="3" fontId="29" fillId="5" borderId="42" xfId="0" applyNumberFormat="1" applyFont="1" applyFill="1" applyBorder="1" applyAlignment="1">
      <alignment horizontal="right" wrapText="1"/>
    </xf>
    <xf numFmtId="3" fontId="18" fillId="0" borderId="39" xfId="0" applyNumberFormat="1" applyFont="1" applyFill="1" applyBorder="1" applyAlignment="1">
      <alignment horizontal="right" vertical="center"/>
    </xf>
    <xf numFmtId="3" fontId="18" fillId="0" borderId="23" xfId="0" applyNumberFormat="1" applyFont="1" applyFill="1" applyBorder="1" applyAlignment="1">
      <alignment horizontal="right" vertical="center"/>
    </xf>
    <xf numFmtId="0" fontId="39" fillId="0" borderId="0" xfId="0" applyFont="1" applyFill="1" applyAlignment="1">
      <alignment/>
    </xf>
    <xf numFmtId="0" fontId="39" fillId="0" borderId="0" xfId="0" applyFont="1" applyFill="1" applyAlignment="1" applyProtection="1">
      <alignment/>
      <protection locked="0"/>
    </xf>
    <xf numFmtId="49" fontId="18" fillId="0" borderId="31" xfId="0" applyNumberFormat="1" applyFont="1" applyFill="1" applyBorder="1" applyAlignment="1">
      <alignment horizontal="center" vertical="center"/>
    </xf>
    <xf numFmtId="3" fontId="15" fillId="5" borderId="0" xfId="0" applyNumberFormat="1" applyFont="1" applyFill="1" applyAlignment="1">
      <alignment/>
    </xf>
    <xf numFmtId="3" fontId="18" fillId="0" borderId="30" xfId="0" applyNumberFormat="1" applyFont="1" applyBorder="1" applyAlignment="1" applyProtection="1">
      <alignment horizontal="right" vertical="center"/>
      <protection locked="0"/>
    </xf>
    <xf numFmtId="0" fontId="18" fillId="0" borderId="31" xfId="0" applyFont="1" applyBorder="1" applyAlignment="1">
      <alignment horizontal="left" vertical="center" wrapText="1"/>
    </xf>
    <xf numFmtId="49" fontId="18" fillId="0" borderId="31" xfId="0" applyNumberFormat="1" applyFont="1" applyBorder="1" applyAlignment="1">
      <alignment horizontal="center" vertical="center"/>
    </xf>
    <xf numFmtId="3" fontId="18" fillId="0" borderId="24" xfId="0" applyNumberFormat="1" applyFont="1" applyBorder="1" applyAlignment="1" applyProtection="1">
      <alignment horizontal="right" vertical="center"/>
      <protection locked="0"/>
    </xf>
    <xf numFmtId="49" fontId="18" fillId="0" borderId="43" xfId="0" applyNumberFormat="1" applyFont="1" applyFill="1" applyBorder="1" applyAlignment="1">
      <alignment horizontal="center" vertical="center"/>
    </xf>
    <xf numFmtId="0" fontId="18" fillId="0" borderId="43" xfId="0" applyFont="1" applyBorder="1" applyAlignment="1">
      <alignment horizontal="justify" vertical="center" wrapText="1"/>
    </xf>
    <xf numFmtId="0" fontId="18" fillId="0" borderId="43" xfId="0" applyFont="1" applyBorder="1" applyAlignment="1">
      <alignment horizontal="left" vertical="center" wrapText="1"/>
    </xf>
    <xf numFmtId="49" fontId="18" fillId="0" borderId="31" xfId="0" applyNumberFormat="1" applyFont="1" applyFill="1" applyBorder="1" applyAlignment="1">
      <alignment horizontal="center" vertical="center"/>
    </xf>
    <xf numFmtId="3" fontId="11" fillId="5" borderId="16" xfId="0" applyNumberFormat="1" applyFont="1" applyFill="1" applyBorder="1" applyAlignment="1">
      <alignment horizontal="right" vertical="center"/>
    </xf>
    <xf numFmtId="3" fontId="18" fillId="0" borderId="44" xfId="0" applyNumberFormat="1" applyFont="1" applyBorder="1" applyAlignment="1" applyProtection="1">
      <alignment horizontal="right" vertical="center"/>
      <protection locked="0"/>
    </xf>
    <xf numFmtId="3" fontId="18" fillId="0" borderId="41" xfId="0" applyNumberFormat="1" applyFont="1" applyBorder="1" applyAlignment="1" applyProtection="1">
      <alignment horizontal="right" vertical="center"/>
      <protection locked="0"/>
    </xf>
    <xf numFmtId="3" fontId="18" fillId="0" borderId="29" xfId="0" applyNumberFormat="1" applyFont="1" applyBorder="1" applyAlignment="1">
      <alignment vertical="center"/>
    </xf>
    <xf numFmtId="3" fontId="18" fillId="0" borderId="45" xfId="0" applyNumberFormat="1" applyFont="1" applyBorder="1" applyAlignment="1" applyProtection="1">
      <alignment horizontal="right" vertical="center"/>
      <protection locked="0"/>
    </xf>
    <xf numFmtId="3" fontId="18" fillId="0" borderId="29" xfId="0" applyNumberFormat="1" applyFont="1" applyBorder="1" applyAlignment="1" applyProtection="1">
      <alignment horizontal="right" vertical="center"/>
      <protection locked="0"/>
    </xf>
    <xf numFmtId="3" fontId="26" fillId="0" borderId="29" xfId="0" applyNumberFormat="1" applyFont="1" applyBorder="1" applyAlignment="1">
      <alignment vertical="center"/>
    </xf>
    <xf numFmtId="3" fontId="18" fillId="0" borderId="29" xfId="0" applyNumberFormat="1" applyFont="1" applyBorder="1" applyAlignment="1" applyProtection="1">
      <alignment horizontal="right" vertical="center"/>
      <protection locked="0"/>
    </xf>
    <xf numFmtId="3" fontId="11" fillId="5" borderId="46" xfId="0" applyNumberFormat="1" applyFont="1" applyFill="1" applyBorder="1" applyAlignment="1">
      <alignment horizontal="right" vertical="center"/>
    </xf>
    <xf numFmtId="3" fontId="27" fillId="0" borderId="29" xfId="0" applyNumberFormat="1" applyFont="1" applyBorder="1" applyAlignment="1" applyProtection="1">
      <alignment horizontal="right"/>
      <protection locked="0"/>
    </xf>
    <xf numFmtId="3" fontId="18" fillId="0" borderId="30" xfId="0" applyNumberFormat="1" applyFont="1" applyBorder="1" applyAlignment="1">
      <alignment horizontal="right" vertical="center"/>
    </xf>
    <xf numFmtId="3" fontId="18" fillId="0" borderId="24" xfId="0" applyNumberFormat="1" applyFont="1" applyBorder="1" applyAlignment="1">
      <alignment horizontal="right" vertical="center"/>
    </xf>
    <xf numFmtId="3" fontId="18" fillId="0" borderId="29" xfId="0" applyNumberFormat="1" applyFont="1" applyBorder="1" applyAlignment="1">
      <alignment horizontal="right" vertical="center"/>
    </xf>
    <xf numFmtId="3" fontId="26" fillId="0" borderId="30" xfId="0" applyNumberFormat="1" applyFont="1" applyBorder="1" applyAlignment="1">
      <alignment vertical="center"/>
    </xf>
    <xf numFmtId="0" fontId="18" fillId="0" borderId="31" xfId="0" applyFont="1" applyFill="1" applyBorder="1" applyAlignment="1">
      <alignment horizontal="left" vertical="center" wrapText="1"/>
    </xf>
    <xf numFmtId="0" fontId="31" fillId="0" borderId="0" xfId="0" applyFont="1" applyFill="1" applyAlignment="1" applyProtection="1">
      <alignment horizontal="right" vertical="top" wrapText="1"/>
      <protection locked="0"/>
    </xf>
    <xf numFmtId="0" fontId="31" fillId="0" borderId="0" xfId="0" applyFont="1" applyFill="1" applyAlignment="1" applyProtection="1">
      <alignment vertical="top" wrapText="1"/>
      <protection locked="0"/>
    </xf>
    <xf numFmtId="0" fontId="5" fillId="0" borderId="47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ill="1" applyAlignment="1" applyProtection="1">
      <alignment/>
      <protection locked="0"/>
    </xf>
    <xf numFmtId="49" fontId="12" fillId="0" borderId="0" xfId="0" applyNumberFormat="1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21" fillId="5" borderId="12" xfId="0" applyFont="1" applyFill="1" applyBorder="1" applyAlignment="1">
      <alignment horizontal="center" vertical="center" wrapText="1"/>
    </xf>
    <xf numFmtId="49" fontId="27" fillId="0" borderId="31" xfId="0" applyNumberFormat="1" applyFont="1" applyBorder="1" applyAlignment="1">
      <alignment horizontal="center" vertical="center"/>
    </xf>
    <xf numFmtId="49" fontId="21" fillId="5" borderId="31" xfId="0" applyNumberFormat="1" applyFont="1" applyFill="1" applyBorder="1" applyAlignment="1">
      <alignment horizontal="center" vertical="center"/>
    </xf>
    <xf numFmtId="0" fontId="21" fillId="5" borderId="31" xfId="0" applyFont="1" applyFill="1" applyBorder="1" applyAlignment="1">
      <alignment horizontal="center" vertical="center" wrapText="1"/>
    </xf>
    <xf numFmtId="49" fontId="21" fillId="5" borderId="31" xfId="0" applyNumberFormat="1" applyFont="1" applyFill="1" applyBorder="1" applyAlignment="1">
      <alignment horizontal="center" vertical="center"/>
    </xf>
    <xf numFmtId="49" fontId="11" fillId="5" borderId="31" xfId="0" applyNumberFormat="1" applyFont="1" applyFill="1" applyBorder="1" applyAlignment="1">
      <alignment horizontal="center" vertical="center"/>
    </xf>
    <xf numFmtId="49" fontId="18" fillId="0" borderId="43" xfId="0" applyNumberFormat="1" applyFont="1" applyBorder="1" applyAlignment="1">
      <alignment horizontal="center" vertical="center"/>
    </xf>
    <xf numFmtId="49" fontId="11" fillId="5" borderId="43" xfId="0" applyNumberFormat="1" applyFont="1" applyFill="1" applyBorder="1" applyAlignment="1">
      <alignment horizontal="center" vertical="center"/>
    </xf>
    <xf numFmtId="0" fontId="21" fillId="5" borderId="43" xfId="0" applyFont="1" applyFill="1" applyBorder="1" applyAlignment="1">
      <alignment horizontal="center" vertical="center" wrapText="1"/>
    </xf>
    <xf numFmtId="0" fontId="21" fillId="5" borderId="31" xfId="0" applyFont="1" applyFill="1" applyBorder="1" applyAlignment="1">
      <alignment horizontal="center" vertical="center" wrapText="1"/>
    </xf>
    <xf numFmtId="49" fontId="18" fillId="0" borderId="31" xfId="0" applyNumberFormat="1" applyFont="1" applyBorder="1" applyAlignment="1">
      <alignment horizontal="center" vertical="center"/>
    </xf>
    <xf numFmtId="49" fontId="18" fillId="0" borderId="31" xfId="0" applyNumberFormat="1" applyFont="1" applyFill="1" applyBorder="1" applyAlignment="1">
      <alignment horizontal="center" vertical="center" wrapText="1"/>
    </xf>
    <xf numFmtId="49" fontId="18" fillId="0" borderId="43" xfId="0" applyNumberFormat="1" applyFont="1" applyBorder="1" applyAlignment="1">
      <alignment horizontal="center" vertical="center"/>
    </xf>
    <xf numFmtId="0" fontId="18" fillId="0" borderId="31" xfId="0" applyFont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3" fontId="18" fillId="0" borderId="24" xfId="0" applyNumberFormat="1" applyFont="1" applyBorder="1" applyAlignment="1" applyProtection="1">
      <alignment horizontal="right" vertical="center"/>
      <protection locked="0"/>
    </xf>
    <xf numFmtId="3" fontId="27" fillId="0" borderId="40" xfId="0" applyNumberFormat="1" applyFont="1" applyFill="1" applyBorder="1" applyAlignment="1">
      <alignment horizontal="right"/>
    </xf>
    <xf numFmtId="3" fontId="18" fillId="0" borderId="48" xfId="0" applyNumberFormat="1" applyFont="1" applyFill="1" applyBorder="1" applyAlignment="1">
      <alignment horizontal="right"/>
    </xf>
    <xf numFmtId="3" fontId="23" fillId="5" borderId="0" xfId="0" applyNumberFormat="1" applyFont="1" applyFill="1" applyAlignment="1" applyProtection="1">
      <alignment/>
      <protection locked="0"/>
    </xf>
    <xf numFmtId="3" fontId="18" fillId="0" borderId="30" xfId="0" applyNumberFormat="1" applyFont="1" applyBorder="1" applyAlignment="1">
      <alignment vertical="center"/>
    </xf>
    <xf numFmtId="3" fontId="26" fillId="0" borderId="24" xfId="0" applyNumberFormat="1" applyFont="1" applyBorder="1" applyAlignment="1">
      <alignment horizontal="right" vertical="center"/>
    </xf>
    <xf numFmtId="3" fontId="24" fillId="5" borderId="30" xfId="0" applyNumberFormat="1" applyFont="1" applyFill="1" applyBorder="1" applyAlignment="1">
      <alignment horizontal="right" vertical="center"/>
    </xf>
    <xf numFmtId="3" fontId="24" fillId="5" borderId="24" xfId="0" applyNumberFormat="1" applyFont="1" applyFill="1" applyBorder="1" applyAlignment="1">
      <alignment horizontal="right" vertical="center"/>
    </xf>
    <xf numFmtId="3" fontId="24" fillId="5" borderId="29" xfId="0" applyNumberFormat="1" applyFont="1" applyFill="1" applyBorder="1" applyAlignment="1">
      <alignment horizontal="right" vertical="center"/>
    </xf>
    <xf numFmtId="3" fontId="24" fillId="5" borderId="44" xfId="0" applyNumberFormat="1" applyFont="1" applyFill="1" applyBorder="1" applyAlignment="1">
      <alignment horizontal="right" vertical="center"/>
    </xf>
    <xf numFmtId="3" fontId="24" fillId="5" borderId="41" xfId="0" applyNumberFormat="1" applyFont="1" applyFill="1" applyBorder="1" applyAlignment="1">
      <alignment horizontal="right" vertical="center"/>
    </xf>
    <xf numFmtId="3" fontId="24" fillId="5" borderId="45" xfId="0" applyNumberFormat="1" applyFont="1" applyFill="1" applyBorder="1" applyAlignment="1">
      <alignment horizontal="right" vertical="center"/>
    </xf>
    <xf numFmtId="3" fontId="18" fillId="0" borderId="39" xfId="0" applyNumberFormat="1" applyFont="1" applyBorder="1" applyAlignment="1" applyProtection="1">
      <alignment horizontal="right" vertical="center"/>
      <protection locked="0"/>
    </xf>
    <xf numFmtId="3" fontId="18" fillId="0" borderId="30" xfId="0" applyNumberFormat="1" applyFont="1" applyFill="1" applyBorder="1" applyAlignment="1">
      <alignment horizontal="right" vertical="center"/>
    </xf>
    <xf numFmtId="3" fontId="18" fillId="0" borderId="24" xfId="0" applyNumberFormat="1" applyFont="1" applyFill="1" applyBorder="1" applyAlignment="1">
      <alignment horizontal="right" vertical="center"/>
    </xf>
    <xf numFmtId="3" fontId="18" fillId="0" borderId="29" xfId="0" applyNumberFormat="1" applyFont="1" applyFill="1" applyBorder="1" applyAlignment="1">
      <alignment horizontal="right" vertical="center"/>
    </xf>
    <xf numFmtId="3" fontId="11" fillId="5" borderId="23" xfId="0" applyNumberFormat="1" applyFont="1" applyFill="1" applyBorder="1" applyAlignment="1">
      <alignment horizontal="right" vertical="center"/>
    </xf>
    <xf numFmtId="3" fontId="11" fillId="5" borderId="30" xfId="0" applyNumberFormat="1" applyFont="1" applyFill="1" applyBorder="1" applyAlignment="1">
      <alignment horizontal="right" vertical="center"/>
    </xf>
    <xf numFmtId="3" fontId="11" fillId="5" borderId="39" xfId="0" applyNumberFormat="1" applyFont="1" applyFill="1" applyBorder="1" applyAlignment="1">
      <alignment horizontal="right" vertical="center"/>
    </xf>
    <xf numFmtId="3" fontId="11" fillId="5" borderId="24" xfId="0" applyNumberFormat="1" applyFont="1" applyFill="1" applyBorder="1" applyAlignment="1">
      <alignment horizontal="right" vertical="center"/>
    </xf>
    <xf numFmtId="3" fontId="18" fillId="0" borderId="23" xfId="0" applyNumberFormat="1" applyFont="1" applyBorder="1" applyAlignment="1">
      <alignment vertical="center"/>
    </xf>
    <xf numFmtId="3" fontId="18" fillId="0" borderId="39" xfId="0" applyNumberFormat="1" applyFont="1" applyFill="1" applyBorder="1" applyAlignment="1">
      <alignment vertical="center"/>
    </xf>
    <xf numFmtId="3" fontId="11" fillId="5" borderId="29" xfId="0" applyNumberFormat="1" applyFont="1" applyFill="1" applyBorder="1" applyAlignment="1">
      <alignment horizontal="right" vertical="center"/>
    </xf>
    <xf numFmtId="3" fontId="18" fillId="0" borderId="23" xfId="0" applyNumberFormat="1" applyFont="1" applyBorder="1" applyAlignment="1">
      <alignment horizontal="right" vertical="center"/>
    </xf>
    <xf numFmtId="3" fontId="18" fillId="0" borderId="40" xfId="0" applyNumberFormat="1" applyFont="1" applyFill="1" applyBorder="1" applyAlignment="1">
      <alignment horizontal="right" vertical="center"/>
    </xf>
    <xf numFmtId="3" fontId="18" fillId="0" borderId="49" xfId="0" applyNumberFormat="1" applyFont="1" applyFill="1" applyBorder="1" applyAlignment="1">
      <alignment horizontal="right" vertical="center"/>
    </xf>
    <xf numFmtId="3" fontId="18" fillId="0" borderId="48" xfId="0" applyNumberFormat="1" applyFont="1" applyBorder="1" applyAlignment="1">
      <alignment horizontal="right" vertical="center"/>
    </xf>
    <xf numFmtId="3" fontId="18" fillId="0" borderId="44" xfId="0" applyNumberFormat="1" applyFont="1" applyBorder="1" applyAlignment="1">
      <alignment horizontal="right" vertical="center"/>
    </xf>
    <xf numFmtId="3" fontId="18" fillId="0" borderId="48" xfId="0" applyNumberFormat="1" applyFont="1" applyBorder="1" applyAlignment="1" applyProtection="1">
      <alignment horizontal="right" vertical="center"/>
      <protection locked="0"/>
    </xf>
    <xf numFmtId="3" fontId="24" fillId="5" borderId="23" xfId="0" applyNumberFormat="1" applyFont="1" applyFill="1" applyBorder="1" applyAlignment="1">
      <alignment horizontal="right" vertical="center"/>
    </xf>
    <xf numFmtId="3" fontId="24" fillId="5" borderId="39" xfId="0" applyNumberFormat="1" applyFont="1" applyFill="1" applyBorder="1" applyAlignment="1">
      <alignment horizontal="right" vertical="center"/>
    </xf>
    <xf numFmtId="3" fontId="18" fillId="0" borderId="23" xfId="0" applyNumberFormat="1" applyFont="1" applyBorder="1" applyAlignment="1" applyProtection="1">
      <alignment horizontal="right" vertical="center"/>
      <protection locked="0"/>
    </xf>
    <xf numFmtId="3" fontId="27" fillId="0" borderId="39" xfId="0" applyNumberFormat="1" applyFont="1" applyFill="1" applyBorder="1" applyAlignment="1" applyProtection="1">
      <alignment horizontal="right" vertical="center"/>
      <protection locked="0"/>
    </xf>
    <xf numFmtId="3" fontId="27" fillId="0" borderId="24" xfId="0" applyNumberFormat="1" applyFont="1" applyFill="1" applyBorder="1" applyAlignment="1" applyProtection="1">
      <alignment horizontal="right" vertical="center"/>
      <protection locked="0"/>
    </xf>
    <xf numFmtId="3" fontId="24" fillId="5" borderId="35" xfId="0" applyNumberFormat="1" applyFont="1" applyFill="1" applyBorder="1" applyAlignment="1">
      <alignment horizontal="right" vertical="center"/>
    </xf>
    <xf numFmtId="3" fontId="47" fillId="0" borderId="35" xfId="0" applyNumberFormat="1" applyFont="1" applyFill="1" applyBorder="1" applyAlignment="1">
      <alignment vertical="center"/>
    </xf>
    <xf numFmtId="3" fontId="24" fillId="5" borderId="48" xfId="0" applyNumberFormat="1" applyFont="1" applyFill="1" applyBorder="1" applyAlignment="1">
      <alignment horizontal="right" vertical="center"/>
    </xf>
    <xf numFmtId="3" fontId="26" fillId="0" borderId="23" xfId="0" applyNumberFormat="1" applyFont="1" applyBorder="1" applyAlignment="1">
      <alignment vertical="center"/>
    </xf>
    <xf numFmtId="3" fontId="10" fillId="5" borderId="39" xfId="0" applyNumberFormat="1" applyFont="1" applyFill="1" applyBorder="1" applyAlignment="1">
      <alignment vertical="center"/>
    </xf>
    <xf numFmtId="3" fontId="27" fillId="0" borderId="23" xfId="0" applyNumberFormat="1" applyFont="1" applyBorder="1" applyAlignment="1" applyProtection="1">
      <alignment horizontal="right" vertical="center"/>
      <protection locked="0"/>
    </xf>
    <xf numFmtId="3" fontId="27" fillId="0" borderId="30" xfId="0" applyNumberFormat="1" applyFont="1" applyBorder="1" applyAlignment="1" applyProtection="1">
      <alignment horizontal="right" vertical="center"/>
      <protection locked="0"/>
    </xf>
    <xf numFmtId="3" fontId="27" fillId="0" borderId="40" xfId="0" applyNumberFormat="1" applyFont="1" applyFill="1" applyBorder="1" applyAlignment="1">
      <alignment horizontal="right" vertical="center"/>
    </xf>
    <xf numFmtId="3" fontId="27" fillId="0" borderId="24" xfId="0" applyNumberFormat="1" applyFont="1" applyBorder="1" applyAlignment="1" applyProtection="1">
      <alignment horizontal="right" vertical="center"/>
      <protection locked="0"/>
    </xf>
    <xf numFmtId="3" fontId="27" fillId="0" borderId="35" xfId="0" applyNumberFormat="1" applyFont="1" applyFill="1" applyBorder="1" applyAlignment="1">
      <alignment horizontal="right" vertical="center"/>
    </xf>
    <xf numFmtId="3" fontId="27" fillId="0" borderId="48" xfId="0" applyNumberFormat="1" applyFont="1" applyBorder="1" applyAlignment="1" applyProtection="1">
      <alignment horizontal="right" vertical="center"/>
      <protection locked="0"/>
    </xf>
    <xf numFmtId="3" fontId="27" fillId="0" borderId="41" xfId="0" applyNumberFormat="1" applyFont="1" applyBorder="1" applyAlignment="1" applyProtection="1">
      <alignment horizontal="right" vertical="center"/>
      <protection locked="0"/>
    </xf>
    <xf numFmtId="3" fontId="27" fillId="0" borderId="39" xfId="0" applyNumberFormat="1" applyFont="1" applyFill="1" applyBorder="1" applyAlignment="1" applyProtection="1">
      <alignment horizontal="right" vertical="center"/>
      <protection locked="0"/>
    </xf>
    <xf numFmtId="3" fontId="27" fillId="0" borderId="24" xfId="0" applyNumberFormat="1" applyFont="1" applyFill="1" applyBorder="1" applyAlignment="1" applyProtection="1">
      <alignment horizontal="right" vertical="center"/>
      <protection locked="0"/>
    </xf>
    <xf numFmtId="3" fontId="18" fillId="0" borderId="48" xfId="0" applyNumberFormat="1" applyFont="1" applyFill="1" applyBorder="1" applyAlignment="1">
      <alignment horizontal="right" vertical="center"/>
    </xf>
    <xf numFmtId="3" fontId="18" fillId="0" borderId="41" xfId="0" applyNumberFormat="1" applyFont="1" applyFill="1" applyBorder="1" applyAlignment="1">
      <alignment horizontal="right" vertical="center"/>
    </xf>
    <xf numFmtId="3" fontId="11" fillId="0" borderId="30" xfId="0" applyNumberFormat="1" applyFont="1" applyBorder="1" applyAlignment="1" applyProtection="1">
      <alignment horizontal="right" vertical="center"/>
      <protection locked="0"/>
    </xf>
    <xf numFmtId="3" fontId="11" fillId="0" borderId="23" xfId="0" applyNumberFormat="1" applyFont="1" applyBorder="1" applyAlignment="1" applyProtection="1">
      <alignment horizontal="right" vertical="center"/>
      <protection locked="0"/>
    </xf>
    <xf numFmtId="3" fontId="18" fillId="0" borderId="39" xfId="0" applyNumberFormat="1" applyFont="1" applyFill="1" applyBorder="1" applyAlignment="1">
      <alignment vertical="center"/>
    </xf>
    <xf numFmtId="3" fontId="18" fillId="0" borderId="39" xfId="0" applyNumberFormat="1" applyFont="1" applyFill="1" applyBorder="1" applyAlignment="1">
      <alignment horizontal="right" vertical="center"/>
    </xf>
    <xf numFmtId="3" fontId="24" fillId="0" borderId="23" xfId="0" applyNumberFormat="1" applyFont="1" applyFill="1" applyBorder="1" applyAlignment="1">
      <alignment horizontal="right" vertical="center"/>
    </xf>
    <xf numFmtId="3" fontId="24" fillId="0" borderId="30" xfId="0" applyNumberFormat="1" applyFont="1" applyFill="1" applyBorder="1" applyAlignment="1">
      <alignment horizontal="right" vertical="center"/>
    </xf>
    <xf numFmtId="3" fontId="24" fillId="0" borderId="39" xfId="0" applyNumberFormat="1" applyFont="1" applyFill="1" applyBorder="1" applyAlignment="1">
      <alignment horizontal="right" vertical="center"/>
    </xf>
    <xf numFmtId="3" fontId="24" fillId="0" borderId="24" xfId="0" applyNumberFormat="1" applyFont="1" applyFill="1" applyBorder="1" applyAlignment="1">
      <alignment horizontal="right" vertical="center"/>
    </xf>
    <xf numFmtId="49" fontId="18" fillId="0" borderId="31" xfId="0" applyNumberFormat="1" applyFont="1" applyBorder="1" applyAlignment="1">
      <alignment horizontal="left" vertical="center" wrapText="1"/>
    </xf>
    <xf numFmtId="0" fontId="27" fillId="0" borderId="43" xfId="0" applyFont="1" applyBorder="1" applyAlignment="1">
      <alignment horizontal="left" vertical="center" wrapText="1"/>
    </xf>
    <xf numFmtId="0" fontId="35" fillId="0" borderId="31" xfId="0" applyFont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0" fontId="39" fillId="0" borderId="0" xfId="0" applyFont="1" applyAlignment="1">
      <alignment horizontal="right"/>
    </xf>
    <xf numFmtId="3" fontId="10" fillId="5" borderId="23" xfId="0" applyNumberFormat="1" applyFont="1" applyFill="1" applyBorder="1" applyAlignment="1">
      <alignment vertical="center"/>
    </xf>
    <xf numFmtId="49" fontId="18" fillId="0" borderId="43" xfId="0" applyNumberFormat="1" applyFont="1" applyBorder="1" applyAlignment="1">
      <alignment horizontal="left" vertical="center" wrapText="1"/>
    </xf>
    <xf numFmtId="3" fontId="26" fillId="0" borderId="48" xfId="0" applyNumberFormat="1" applyFont="1" applyBorder="1" applyAlignment="1">
      <alignment horizontal="right" wrapText="1"/>
    </xf>
    <xf numFmtId="3" fontId="26" fillId="0" borderId="44" xfId="0" applyNumberFormat="1" applyFont="1" applyBorder="1" applyAlignment="1">
      <alignment horizontal="right" wrapText="1"/>
    </xf>
    <xf numFmtId="3" fontId="26" fillId="0" borderId="40" xfId="0" applyNumberFormat="1" applyFont="1" applyBorder="1" applyAlignment="1">
      <alignment horizontal="right" vertical="top" wrapText="1"/>
    </xf>
    <xf numFmtId="3" fontId="26" fillId="0" borderId="48" xfId="0" applyNumberFormat="1" applyFont="1" applyBorder="1" applyAlignment="1">
      <alignment horizontal="right" vertical="center" wrapText="1"/>
    </xf>
    <xf numFmtId="3" fontId="29" fillId="0" borderId="48" xfId="0" applyNumberFormat="1" applyFont="1" applyBorder="1" applyAlignment="1">
      <alignment horizontal="center" vertical="center" wrapText="1"/>
    </xf>
    <xf numFmtId="3" fontId="26" fillId="0" borderId="41" xfId="0" applyNumberFormat="1" applyFont="1" applyBorder="1" applyAlignment="1">
      <alignment horizontal="right" vertical="center" wrapText="1"/>
    </xf>
    <xf numFmtId="3" fontId="26" fillId="0" borderId="40" xfId="0" applyNumberFormat="1" applyFont="1" applyBorder="1" applyAlignment="1">
      <alignment horizontal="right" vertical="center" wrapText="1"/>
    </xf>
    <xf numFmtId="49" fontId="21" fillId="5" borderId="47" xfId="0" applyNumberFormat="1" applyFont="1" applyFill="1" applyBorder="1" applyAlignment="1">
      <alignment horizontal="center" vertical="center" wrapText="1"/>
    </xf>
    <xf numFmtId="3" fontId="29" fillId="5" borderId="50" xfId="0" applyNumberFormat="1" applyFont="1" applyFill="1" applyBorder="1" applyAlignment="1">
      <alignment horizontal="right" wrapText="1"/>
    </xf>
    <xf numFmtId="3" fontId="29" fillId="5" borderId="51" xfId="0" applyNumberFormat="1" applyFont="1" applyFill="1" applyBorder="1" applyAlignment="1">
      <alignment horizontal="right" wrapText="1"/>
    </xf>
    <xf numFmtId="3" fontId="26" fillId="0" borderId="45" xfId="0" applyNumberFormat="1" applyFont="1" applyBorder="1" applyAlignment="1">
      <alignment horizontal="right" wrapText="1"/>
    </xf>
    <xf numFmtId="3" fontId="11" fillId="0" borderId="29" xfId="0" applyNumberFormat="1" applyFont="1" applyBorder="1" applyAlignment="1" applyProtection="1">
      <alignment horizontal="right" vertical="center"/>
      <protection locked="0"/>
    </xf>
    <xf numFmtId="0" fontId="18" fillId="0" borderId="31" xfId="0" applyNumberFormat="1" applyFont="1" applyBorder="1" applyAlignment="1">
      <alignment horizontal="left" vertical="center" wrapText="1"/>
    </xf>
    <xf numFmtId="0" fontId="26" fillId="0" borderId="31" xfId="0" applyFont="1" applyFill="1" applyBorder="1" applyAlignment="1">
      <alignment horizontal="left" vertical="center" wrapText="1"/>
    </xf>
    <xf numFmtId="0" fontId="27" fillId="0" borderId="31" xfId="0" applyFont="1" applyBorder="1" applyAlignment="1">
      <alignment horizontal="left" vertical="center" wrapText="1"/>
    </xf>
    <xf numFmtId="49" fontId="27" fillId="0" borderId="31" xfId="0" applyNumberFormat="1" applyFont="1" applyFill="1" applyBorder="1" applyAlignment="1">
      <alignment horizontal="center" vertical="center"/>
    </xf>
    <xf numFmtId="49" fontId="27" fillId="0" borderId="31" xfId="0" applyNumberFormat="1" applyFont="1" applyBorder="1" applyAlignment="1">
      <alignment horizontal="center" vertical="center"/>
    </xf>
    <xf numFmtId="188" fontId="9" fillId="5" borderId="0" xfId="0" applyNumberFormat="1" applyFont="1" applyFill="1" applyAlignment="1">
      <alignment shrinkToFit="1"/>
    </xf>
    <xf numFmtId="49" fontId="27" fillId="0" borderId="43" xfId="0" applyNumberFormat="1" applyFont="1" applyFill="1" applyBorder="1" applyAlignment="1">
      <alignment horizontal="center" vertical="center"/>
    </xf>
    <xf numFmtId="3" fontId="45" fillId="5" borderId="0" xfId="0" applyNumberFormat="1" applyFont="1" applyFill="1" applyAlignment="1">
      <alignment/>
    </xf>
    <xf numFmtId="3" fontId="39" fillId="0" borderId="0" xfId="0" applyNumberFormat="1" applyFont="1" applyAlignment="1">
      <alignment/>
    </xf>
    <xf numFmtId="49" fontId="18" fillId="5" borderId="12" xfId="0" applyNumberFormat="1" applyFont="1" applyFill="1" applyBorder="1" applyAlignment="1">
      <alignment horizontal="center" vertical="center"/>
    </xf>
    <xf numFmtId="3" fontId="27" fillId="0" borderId="39" xfId="0" applyNumberFormat="1" applyFont="1" applyFill="1" applyBorder="1" applyAlignment="1">
      <alignment horizontal="right" vertical="center"/>
    </xf>
    <xf numFmtId="3" fontId="11" fillId="5" borderId="15" xfId="0" applyNumberFormat="1" applyFont="1" applyFill="1" applyBorder="1" applyAlignment="1">
      <alignment horizontal="right" vertical="center"/>
    </xf>
    <xf numFmtId="3" fontId="11" fillId="5" borderId="14" xfId="0" applyNumberFormat="1" applyFont="1" applyFill="1" applyBorder="1" applyAlignment="1">
      <alignment horizontal="right" vertical="center"/>
    </xf>
    <xf numFmtId="3" fontId="26" fillId="0" borderId="44" xfId="0" applyNumberFormat="1" applyFont="1" applyBorder="1" applyAlignment="1">
      <alignment horizontal="right" vertical="center" wrapText="1"/>
    </xf>
    <xf numFmtId="3" fontId="18" fillId="0" borderId="30" xfId="0" applyNumberFormat="1" applyFont="1" applyFill="1" applyBorder="1" applyAlignment="1">
      <alignment vertical="center"/>
    </xf>
    <xf numFmtId="3" fontId="10" fillId="5" borderId="30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 applyProtection="1">
      <alignment horizontal="right"/>
      <protection locked="0"/>
    </xf>
    <xf numFmtId="3" fontId="18" fillId="0" borderId="39" xfId="0" applyNumberFormat="1" applyFont="1" applyBorder="1" applyAlignment="1">
      <alignment horizontal="right"/>
    </xf>
    <xf numFmtId="3" fontId="18" fillId="0" borderId="39" xfId="0" applyNumberFormat="1" applyFont="1" applyBorder="1" applyAlignment="1">
      <alignment horizontal="right" vertical="center"/>
    </xf>
    <xf numFmtId="3" fontId="18" fillId="0" borderId="39" xfId="0" applyNumberFormat="1" applyFont="1" applyBorder="1" applyAlignment="1" applyProtection="1">
      <alignment horizontal="right" vertical="center"/>
      <protection locked="0"/>
    </xf>
    <xf numFmtId="3" fontId="18" fillId="0" borderId="40" xfId="0" applyNumberFormat="1" applyFont="1" applyBorder="1" applyAlignment="1" applyProtection="1">
      <alignment horizontal="right" vertical="center"/>
      <protection locked="0"/>
    </xf>
    <xf numFmtId="3" fontId="24" fillId="5" borderId="40" xfId="0" applyNumberFormat="1" applyFont="1" applyFill="1" applyBorder="1" applyAlignment="1">
      <alignment horizontal="right" vertical="center"/>
    </xf>
    <xf numFmtId="3" fontId="26" fillId="0" borderId="39" xfId="0" applyNumberFormat="1" applyFont="1" applyBorder="1" applyAlignment="1">
      <alignment horizontal="right" vertical="center"/>
    </xf>
    <xf numFmtId="3" fontId="10" fillId="5" borderId="39" xfId="0" applyNumberFormat="1" applyFont="1" applyFill="1" applyBorder="1" applyAlignment="1">
      <alignment horizontal="right" vertical="center"/>
    </xf>
    <xf numFmtId="3" fontId="10" fillId="5" borderId="24" xfId="0" applyNumberFormat="1" applyFont="1" applyFill="1" applyBorder="1" applyAlignment="1">
      <alignment horizontal="right" vertical="center"/>
    </xf>
    <xf numFmtId="3" fontId="27" fillId="0" borderId="39" xfId="0" applyNumberFormat="1" applyFont="1" applyBorder="1" applyAlignment="1" applyProtection="1">
      <alignment horizontal="right" vertical="center"/>
      <protection locked="0"/>
    </xf>
    <xf numFmtId="3" fontId="18" fillId="0" borderId="40" xfId="0" applyNumberFormat="1" applyFont="1" applyFill="1" applyBorder="1" applyAlignment="1">
      <alignment horizontal="right" vertical="center"/>
    </xf>
    <xf numFmtId="3" fontId="29" fillId="5" borderId="47" xfId="0" applyNumberFormat="1" applyFont="1" applyFill="1" applyBorder="1" applyAlignment="1">
      <alignment horizontal="right" wrapText="1"/>
    </xf>
    <xf numFmtId="3" fontId="26" fillId="0" borderId="43" xfId="0" applyNumberFormat="1" applyFont="1" applyBorder="1" applyAlignment="1">
      <alignment horizontal="right" vertical="center" wrapText="1"/>
    </xf>
    <xf numFmtId="3" fontId="24" fillId="5" borderId="31" xfId="0" applyNumberFormat="1" applyFont="1" applyFill="1" applyBorder="1" applyAlignment="1">
      <alignment horizontal="right"/>
    </xf>
    <xf numFmtId="3" fontId="18" fillId="0" borderId="31" xfId="0" applyNumberFormat="1" applyFont="1" applyBorder="1" applyAlignment="1">
      <alignment horizontal="right"/>
    </xf>
    <xf numFmtId="3" fontId="11" fillId="5" borderId="31" xfId="0" applyNumberFormat="1" applyFont="1" applyFill="1" applyBorder="1" applyAlignment="1">
      <alignment horizontal="right" vertical="center"/>
    </xf>
    <xf numFmtId="3" fontId="18" fillId="0" borderId="31" xfId="0" applyNumberFormat="1" applyFont="1" applyBorder="1" applyAlignment="1">
      <alignment horizontal="right" vertical="center"/>
    </xf>
    <xf numFmtId="3" fontId="18" fillId="0" borderId="31" xfId="0" applyNumberFormat="1" applyFont="1" applyFill="1" applyBorder="1" applyAlignment="1">
      <alignment horizontal="right" vertical="center"/>
    </xf>
    <xf numFmtId="3" fontId="18" fillId="0" borderId="31" xfId="0" applyNumberFormat="1" applyFont="1" applyBorder="1" applyAlignment="1" applyProtection="1">
      <alignment horizontal="right" vertical="center"/>
      <protection locked="0"/>
    </xf>
    <xf numFmtId="3" fontId="18" fillId="0" borderId="43" xfId="0" applyNumberFormat="1" applyFont="1" applyBorder="1" applyAlignment="1" applyProtection="1">
      <alignment horizontal="right" vertical="center"/>
      <protection locked="0"/>
    </xf>
    <xf numFmtId="3" fontId="24" fillId="5" borderId="31" xfId="0" applyNumberFormat="1" applyFont="1" applyFill="1" applyBorder="1" applyAlignment="1">
      <alignment horizontal="right" vertical="center"/>
    </xf>
    <xf numFmtId="3" fontId="18" fillId="0" borderId="31" xfId="0" applyNumberFormat="1" applyFont="1" applyBorder="1" applyAlignment="1" applyProtection="1">
      <alignment horizontal="right" vertical="center"/>
      <protection locked="0"/>
    </xf>
    <xf numFmtId="3" fontId="24" fillId="5" borderId="43" xfId="0" applyNumberFormat="1" applyFont="1" applyFill="1" applyBorder="1" applyAlignment="1">
      <alignment horizontal="right" vertical="center"/>
    </xf>
    <xf numFmtId="3" fontId="26" fillId="0" borderId="31" xfId="0" applyNumberFormat="1" applyFont="1" applyBorder="1" applyAlignment="1">
      <alignment horizontal="right" vertical="center"/>
    </xf>
    <xf numFmtId="3" fontId="10" fillId="5" borderId="31" xfId="0" applyNumberFormat="1" applyFont="1" applyFill="1" applyBorder="1" applyAlignment="1">
      <alignment horizontal="right" vertical="center"/>
    </xf>
    <xf numFmtId="3" fontId="27" fillId="0" borderId="31" xfId="0" applyNumberFormat="1" applyFont="1" applyBorder="1" applyAlignment="1" applyProtection="1">
      <alignment horizontal="right" vertical="center"/>
      <protection locked="0"/>
    </xf>
    <xf numFmtId="3" fontId="18" fillId="0" borderId="43" xfId="0" applyNumberFormat="1" applyFont="1" applyFill="1" applyBorder="1" applyAlignment="1">
      <alignment horizontal="right" vertical="center"/>
    </xf>
    <xf numFmtId="3" fontId="11" fillId="5" borderId="12" xfId="0" applyNumberFormat="1" applyFont="1" applyFill="1" applyBorder="1" applyAlignment="1">
      <alignment horizontal="right" vertical="center"/>
    </xf>
    <xf numFmtId="0" fontId="39" fillId="5" borderId="0" xfId="0" applyFont="1" applyFill="1" applyAlignment="1">
      <alignment/>
    </xf>
    <xf numFmtId="3" fontId="39" fillId="5" borderId="0" xfId="0" applyNumberFormat="1" applyFont="1" applyFill="1" applyAlignment="1" applyProtection="1">
      <alignment/>
      <protection locked="0"/>
    </xf>
    <xf numFmtId="0" fontId="39" fillId="5" borderId="0" xfId="0" applyFont="1" applyFill="1" applyAlignment="1" applyProtection="1">
      <alignment/>
      <protection locked="0"/>
    </xf>
    <xf numFmtId="49" fontId="27" fillId="0" borderId="31" xfId="0" applyNumberFormat="1" applyFont="1" applyBorder="1" applyAlignment="1">
      <alignment horizontal="left" vertical="center" wrapText="1"/>
    </xf>
    <xf numFmtId="3" fontId="47" fillId="0" borderId="29" xfId="0" applyNumberFormat="1" applyFont="1" applyBorder="1" applyAlignment="1">
      <alignment horizontal="right"/>
    </xf>
    <xf numFmtId="3" fontId="48" fillId="0" borderId="23" xfId="0" applyNumberFormat="1" applyFont="1" applyBorder="1" applyAlignment="1">
      <alignment horizontal="right"/>
    </xf>
    <xf numFmtId="3" fontId="48" fillId="0" borderId="30" xfId="0" applyNumberFormat="1" applyFont="1" applyBorder="1" applyAlignment="1">
      <alignment horizontal="right"/>
    </xf>
    <xf numFmtId="3" fontId="47" fillId="0" borderId="39" xfId="0" applyNumberFormat="1" applyFont="1" applyBorder="1" applyAlignment="1">
      <alignment horizontal="right" vertical="top" wrapText="1"/>
    </xf>
    <xf numFmtId="3" fontId="47" fillId="0" borderId="23" xfId="0" applyNumberFormat="1" applyFont="1" applyBorder="1" applyAlignment="1">
      <alignment horizontal="right" vertical="top" wrapText="1"/>
    </xf>
    <xf numFmtId="3" fontId="47" fillId="0" borderId="23" xfId="0" applyNumberFormat="1" applyFont="1" applyBorder="1" applyAlignment="1">
      <alignment horizontal="justify" vertical="top" wrapText="1"/>
    </xf>
    <xf numFmtId="3" fontId="47" fillId="0" borderId="30" xfId="0" applyNumberFormat="1" applyFont="1" applyBorder="1" applyAlignment="1">
      <alignment horizontal="justify" vertical="top" wrapText="1"/>
    </xf>
    <xf numFmtId="3" fontId="47" fillId="0" borderId="39" xfId="0" applyNumberFormat="1" applyFont="1" applyBorder="1" applyAlignment="1">
      <alignment horizontal="justify" vertical="top" wrapText="1"/>
    </xf>
    <xf numFmtId="3" fontId="47" fillId="0" borderId="24" xfId="0" applyNumberFormat="1" applyFont="1" applyBorder="1" applyAlignment="1">
      <alignment horizontal="justify" vertical="top" wrapText="1"/>
    </xf>
    <xf numFmtId="3" fontId="47" fillId="0" borderId="31" xfId="0" applyNumberFormat="1" applyFont="1" applyBorder="1" applyAlignment="1">
      <alignment horizontal="right" vertical="top" wrapText="1"/>
    </xf>
    <xf numFmtId="188" fontId="51" fillId="5" borderId="0" xfId="0" applyNumberFormat="1" applyFont="1" applyFill="1" applyAlignment="1">
      <alignment shrinkToFit="1"/>
    </xf>
    <xf numFmtId="3" fontId="47" fillId="0" borderId="39" xfId="0" applyNumberFormat="1" applyFont="1" applyBorder="1" applyAlignment="1">
      <alignment vertical="top" wrapText="1"/>
    </xf>
    <xf numFmtId="3" fontId="47" fillId="0" borderId="23" xfId="0" applyNumberFormat="1" applyFont="1" applyBorder="1" applyAlignment="1">
      <alignment vertical="top" wrapText="1"/>
    </xf>
    <xf numFmtId="3" fontId="47" fillId="0" borderId="30" xfId="0" applyNumberFormat="1" applyFont="1" applyBorder="1" applyAlignment="1">
      <alignment vertical="top" wrapText="1"/>
    </xf>
    <xf numFmtId="3" fontId="47" fillId="0" borderId="52" xfId="0" applyNumberFormat="1" applyFont="1" applyBorder="1" applyAlignment="1">
      <alignment vertical="top" wrapText="1"/>
    </xf>
    <xf numFmtId="3" fontId="47" fillId="0" borderId="38" xfId="0" applyNumberFormat="1" applyFont="1" applyBorder="1" applyAlignment="1">
      <alignment vertical="top" wrapText="1"/>
    </xf>
    <xf numFmtId="49" fontId="27" fillId="0" borderId="31" xfId="0" applyNumberFormat="1" applyFont="1" applyFill="1" applyBorder="1" applyAlignment="1">
      <alignment horizontal="center" vertical="center"/>
    </xf>
    <xf numFmtId="3" fontId="27" fillId="0" borderId="29" xfId="0" applyNumberFormat="1" applyFont="1" applyBorder="1" applyAlignment="1">
      <alignment horizontal="right" vertical="center"/>
    </xf>
    <xf numFmtId="3" fontId="27" fillId="0" borderId="23" xfId="0" applyNumberFormat="1" applyFont="1" applyBorder="1" applyAlignment="1">
      <alignment horizontal="right" vertical="center"/>
    </xf>
    <xf numFmtId="3" fontId="27" fillId="0" borderId="30" xfId="0" applyNumberFormat="1" applyFont="1" applyBorder="1" applyAlignment="1">
      <alignment horizontal="right" vertical="center"/>
    </xf>
    <xf numFmtId="0" fontId="44" fillId="0" borderId="0" xfId="0" applyFont="1" applyFill="1" applyAlignment="1">
      <alignment/>
    </xf>
    <xf numFmtId="0" fontId="43" fillId="5" borderId="0" xfId="0" applyFont="1" applyFill="1" applyAlignment="1" applyProtection="1">
      <alignment/>
      <protection locked="0"/>
    </xf>
    <xf numFmtId="0" fontId="43" fillId="5" borderId="0" xfId="0" applyFont="1" applyFill="1" applyAlignment="1">
      <alignment/>
    </xf>
    <xf numFmtId="3" fontId="24" fillId="5" borderId="53" xfId="0" applyNumberFormat="1" applyFont="1" applyFill="1" applyBorder="1" applyAlignment="1">
      <alignment horizontal="right" vertical="center"/>
    </xf>
    <xf numFmtId="3" fontId="27" fillId="0" borderId="29" xfId="0" applyNumberFormat="1" applyFont="1" applyBorder="1" applyAlignment="1">
      <alignment horizontal="right"/>
    </xf>
    <xf numFmtId="3" fontId="27" fillId="0" borderId="23" xfId="0" applyNumberFormat="1" applyFont="1" applyBorder="1" applyAlignment="1">
      <alignment horizontal="right"/>
    </xf>
    <xf numFmtId="3" fontId="27" fillId="0" borderId="30" xfId="0" applyNumberFormat="1" applyFont="1" applyBorder="1" applyAlignment="1">
      <alignment horizontal="right"/>
    </xf>
    <xf numFmtId="3" fontId="27" fillId="0" borderId="39" xfId="0" applyNumberFormat="1" applyFont="1" applyBorder="1" applyAlignment="1">
      <alignment horizontal="right"/>
    </xf>
    <xf numFmtId="3" fontId="27" fillId="0" borderId="24" xfId="0" applyNumberFormat="1" applyFont="1" applyBorder="1" applyAlignment="1">
      <alignment horizontal="right"/>
    </xf>
    <xf numFmtId="3" fontId="27" fillId="0" borderId="31" xfId="0" applyNumberFormat="1" applyFont="1" applyBorder="1" applyAlignment="1">
      <alignment horizontal="right"/>
    </xf>
    <xf numFmtId="0" fontId="47" fillId="0" borderId="31" xfId="0" applyFont="1" applyBorder="1" applyAlignment="1">
      <alignment vertical="center" wrapText="1"/>
    </xf>
    <xf numFmtId="3" fontId="18" fillId="0" borderId="24" xfId="0" applyNumberFormat="1" applyFont="1" applyFill="1" applyBorder="1" applyAlignment="1">
      <alignment horizontal="right"/>
    </xf>
    <xf numFmtId="3" fontId="27" fillId="0" borderId="29" xfId="0" applyNumberFormat="1" applyFont="1" applyBorder="1" applyAlignment="1" applyProtection="1">
      <alignment horizontal="right" vertical="center"/>
      <protection locked="0"/>
    </xf>
    <xf numFmtId="3" fontId="27" fillId="0" borderId="23" xfId="0" applyNumberFormat="1" applyFont="1" applyBorder="1" applyAlignment="1" applyProtection="1">
      <alignment horizontal="right" vertical="center"/>
      <protection locked="0"/>
    </xf>
    <xf numFmtId="3" fontId="27" fillId="0" borderId="30" xfId="0" applyNumberFormat="1" applyFont="1" applyBorder="1" applyAlignment="1" applyProtection="1">
      <alignment horizontal="right" vertical="center"/>
      <protection locked="0"/>
    </xf>
    <xf numFmtId="3" fontId="27" fillId="0" borderId="39" xfId="0" applyNumberFormat="1" applyFont="1" applyFill="1" applyBorder="1" applyAlignment="1">
      <alignment horizontal="right" vertical="center"/>
    </xf>
    <xf numFmtId="3" fontId="27" fillId="0" borderId="39" xfId="0" applyNumberFormat="1" applyFont="1" applyBorder="1" applyAlignment="1" applyProtection="1">
      <alignment horizontal="right" vertical="center"/>
      <protection locked="0"/>
    </xf>
    <xf numFmtId="3" fontId="27" fillId="0" borderId="24" xfId="0" applyNumberFormat="1" applyFont="1" applyBorder="1" applyAlignment="1" applyProtection="1">
      <alignment horizontal="right" vertical="center"/>
      <protection locked="0"/>
    </xf>
    <xf numFmtId="3" fontId="27" fillId="0" borderId="31" xfId="0" applyNumberFormat="1" applyFont="1" applyBorder="1" applyAlignment="1" applyProtection="1">
      <alignment horizontal="right" vertical="center"/>
      <protection locked="0"/>
    </xf>
    <xf numFmtId="3" fontId="27" fillId="0" borderId="39" xfId="0" applyNumberFormat="1" applyFont="1" applyBorder="1" applyAlignment="1">
      <alignment horizontal="right" vertical="center"/>
    </xf>
    <xf numFmtId="3" fontId="27" fillId="0" borderId="24" xfId="0" applyNumberFormat="1" applyFont="1" applyBorder="1" applyAlignment="1">
      <alignment horizontal="right" vertical="center"/>
    </xf>
    <xf numFmtId="3" fontId="27" fillId="0" borderId="31" xfId="0" applyNumberFormat="1" applyFont="1" applyBorder="1" applyAlignment="1">
      <alignment horizontal="right" vertical="center"/>
    </xf>
    <xf numFmtId="0" fontId="53" fillId="0" borderId="0" xfId="0" applyFont="1" applyFill="1" applyAlignment="1" applyProtection="1">
      <alignment/>
      <protection locked="0"/>
    </xf>
    <xf numFmtId="0" fontId="53" fillId="0" borderId="0" xfId="0" applyFont="1" applyFill="1" applyAlignment="1">
      <alignment/>
    </xf>
    <xf numFmtId="0" fontId="27" fillId="0" borderId="31" xfId="0" applyFont="1" applyBorder="1" applyAlignment="1">
      <alignment horizontal="left" vertical="center" wrapText="1"/>
    </xf>
    <xf numFmtId="3" fontId="18" fillId="0" borderId="23" xfId="0" applyNumberFormat="1" applyFont="1" applyFill="1" applyBorder="1" applyAlignment="1">
      <alignment horizontal="right"/>
    </xf>
    <xf numFmtId="3" fontId="25" fillId="0" borderId="0" xfId="0" applyNumberFormat="1" applyFont="1" applyFill="1" applyAlignment="1" applyProtection="1">
      <alignment/>
      <protection locked="0"/>
    </xf>
    <xf numFmtId="0" fontId="18" fillId="0" borderId="43" xfId="0" applyFont="1" applyFill="1" applyBorder="1" applyAlignment="1">
      <alignment horizontal="left" vertical="center" wrapText="1"/>
    </xf>
    <xf numFmtId="3" fontId="18" fillId="0" borderId="48" xfId="0" applyNumberFormat="1" applyFont="1" applyFill="1" applyBorder="1" applyAlignment="1">
      <alignment horizontal="right" vertical="center"/>
    </xf>
    <xf numFmtId="3" fontId="18" fillId="0" borderId="44" xfId="0" applyNumberFormat="1" applyFont="1" applyFill="1" applyBorder="1" applyAlignment="1">
      <alignment horizontal="right" vertical="center"/>
    </xf>
    <xf numFmtId="3" fontId="18" fillId="0" borderId="48" xfId="0" applyNumberFormat="1" applyFont="1" applyFill="1" applyBorder="1" applyAlignment="1">
      <alignment horizontal="right"/>
    </xf>
    <xf numFmtId="3" fontId="47" fillId="0" borderId="24" xfId="0" applyNumberFormat="1" applyFont="1" applyFill="1" applyBorder="1" applyAlignment="1">
      <alignment horizontal="right" wrapText="1"/>
    </xf>
    <xf numFmtId="3" fontId="47" fillId="0" borderId="39" xfId="0" applyNumberFormat="1" applyFont="1" applyFill="1" applyBorder="1" applyAlignment="1">
      <alignment horizontal="right" wrapText="1"/>
    </xf>
    <xf numFmtId="0" fontId="27" fillId="0" borderId="43" xfId="0" applyFont="1" applyFill="1" applyBorder="1" applyAlignment="1">
      <alignment horizontal="left" vertical="center" wrapText="1"/>
    </xf>
    <xf numFmtId="3" fontId="47" fillId="0" borderId="23" xfId="0" applyNumberFormat="1" applyFont="1" applyFill="1" applyBorder="1" applyAlignment="1">
      <alignment horizontal="right" vertical="center"/>
    </xf>
    <xf numFmtId="3" fontId="48" fillId="0" borderId="30" xfId="0" applyNumberFormat="1" applyFont="1" applyFill="1" applyBorder="1" applyAlignment="1">
      <alignment horizontal="right" vertical="center"/>
    </xf>
    <xf numFmtId="3" fontId="47" fillId="0" borderId="23" xfId="0" applyNumberFormat="1" applyFont="1" applyFill="1" applyBorder="1" applyAlignment="1">
      <alignment horizontal="right" wrapText="1"/>
    </xf>
    <xf numFmtId="188" fontId="9" fillId="0" borderId="0" xfId="0" applyNumberFormat="1" applyFont="1" applyFill="1" applyAlignment="1">
      <alignment shrinkToFit="1"/>
    </xf>
    <xf numFmtId="3" fontId="15" fillId="0" borderId="0" xfId="0" applyNumberFormat="1" applyFont="1" applyFill="1" applyAlignment="1">
      <alignment/>
    </xf>
    <xf numFmtId="3" fontId="16" fillId="5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16" fillId="0" borderId="0" xfId="0" applyNumberFormat="1" applyFont="1" applyFill="1" applyAlignment="1" applyProtection="1">
      <alignment/>
      <protection locked="0"/>
    </xf>
    <xf numFmtId="3" fontId="15" fillId="5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Border="1" applyAlignment="1" applyProtection="1">
      <alignment/>
      <protection locked="0"/>
    </xf>
    <xf numFmtId="3" fontId="27" fillId="0" borderId="48" xfId="0" applyNumberFormat="1" applyFont="1" applyBorder="1" applyAlignment="1" applyProtection="1">
      <alignment horizontal="right"/>
      <protection locked="0"/>
    </xf>
    <xf numFmtId="3" fontId="27" fillId="0" borderId="54" xfId="0" applyNumberFormat="1" applyFont="1" applyFill="1" applyBorder="1" applyAlignment="1">
      <alignment horizontal="right"/>
    </xf>
    <xf numFmtId="3" fontId="27" fillId="0" borderId="43" xfId="0" applyNumberFormat="1" applyFont="1" applyBorder="1" applyAlignment="1" applyProtection="1">
      <alignment horizontal="right"/>
      <protection locked="0"/>
    </xf>
    <xf numFmtId="3" fontId="27" fillId="0" borderId="29" xfId="0" applyNumberFormat="1" applyFont="1" applyBorder="1" applyAlignment="1" applyProtection="1">
      <alignment horizontal="right" vertical="center"/>
      <protection locked="0"/>
    </xf>
    <xf numFmtId="3" fontId="27" fillId="0" borderId="40" xfId="0" applyNumberFormat="1" applyFont="1" applyBorder="1" applyAlignment="1" applyProtection="1">
      <alignment horizontal="right" vertical="center"/>
      <protection locked="0"/>
    </xf>
    <xf numFmtId="3" fontId="27" fillId="0" borderId="43" xfId="0" applyNumberFormat="1" applyFont="1" applyBorder="1" applyAlignment="1" applyProtection="1">
      <alignment horizontal="right" vertical="center"/>
      <protection locked="0"/>
    </xf>
    <xf numFmtId="3" fontId="27" fillId="0" borderId="23" xfId="0" applyNumberFormat="1" applyFont="1" applyFill="1" applyBorder="1" applyAlignment="1">
      <alignment horizontal="right" vertical="center"/>
    </xf>
    <xf numFmtId="3" fontId="27" fillId="0" borderId="30" xfId="0" applyNumberFormat="1" applyFont="1" applyFill="1" applyBorder="1" applyAlignment="1">
      <alignment horizontal="right" vertical="center"/>
    </xf>
    <xf numFmtId="3" fontId="27" fillId="0" borderId="23" xfId="0" applyNumberFormat="1" applyFont="1" applyFill="1" applyBorder="1" applyAlignment="1">
      <alignment horizontal="right"/>
    </xf>
    <xf numFmtId="213" fontId="49" fillId="5" borderId="15" xfId="0" applyNumberFormat="1" applyFont="1" applyFill="1" applyBorder="1" applyAlignment="1">
      <alignment vertical="center" wrapText="1"/>
    </xf>
    <xf numFmtId="0" fontId="21" fillId="5" borderId="47" xfId="0" applyFont="1" applyFill="1" applyBorder="1" applyAlignment="1">
      <alignment horizontal="center" vertical="center" wrapText="1"/>
    </xf>
    <xf numFmtId="0" fontId="35" fillId="0" borderId="31" xfId="0" applyFont="1" applyBorder="1" applyAlignment="1">
      <alignment horizontal="left" vertical="center" wrapText="1"/>
    </xf>
    <xf numFmtId="3" fontId="18" fillId="0" borderId="43" xfId="0" applyNumberFormat="1" applyFont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3" fontId="24" fillId="0" borderId="23" xfId="0" applyNumberFormat="1" applyFont="1" applyBorder="1" applyAlignment="1">
      <alignment horizontal="right" wrapText="1"/>
    </xf>
    <xf numFmtId="3" fontId="18" fillId="0" borderId="23" xfId="0" applyNumberFormat="1" applyFont="1" applyBorder="1" applyAlignment="1">
      <alignment horizontal="right" vertical="center" wrapText="1"/>
    </xf>
    <xf numFmtId="3" fontId="18" fillId="0" borderId="24" xfId="0" applyNumberFormat="1" applyFont="1" applyBorder="1" applyAlignment="1">
      <alignment horizontal="right" vertical="center" wrapText="1"/>
    </xf>
    <xf numFmtId="3" fontId="24" fillId="0" borderId="24" xfId="0" applyNumberFormat="1" applyFont="1" applyBorder="1" applyAlignment="1">
      <alignment horizontal="right" wrapText="1"/>
    </xf>
    <xf numFmtId="3" fontId="39" fillId="0" borderId="0" xfId="0" applyNumberFormat="1" applyFont="1" applyAlignment="1">
      <alignment horizontal="right"/>
    </xf>
    <xf numFmtId="3" fontId="18" fillId="0" borderId="45" xfId="0" applyNumberFormat="1" applyFont="1" applyFill="1" applyBorder="1" applyAlignment="1">
      <alignment horizontal="right" vertical="center"/>
    </xf>
    <xf numFmtId="3" fontId="18" fillId="0" borderId="44" xfId="0" applyNumberFormat="1" applyFont="1" applyFill="1" applyBorder="1" applyAlignment="1">
      <alignment horizontal="right"/>
    </xf>
    <xf numFmtId="3" fontId="26" fillId="0" borderId="24" xfId="0" applyNumberFormat="1" applyFont="1" applyFill="1" applyBorder="1" applyAlignment="1">
      <alignment horizontal="right" wrapText="1"/>
    </xf>
    <xf numFmtId="3" fontId="26" fillId="0" borderId="39" xfId="0" applyNumberFormat="1" applyFont="1" applyFill="1" applyBorder="1" applyAlignment="1">
      <alignment horizontal="right" wrapText="1"/>
    </xf>
    <xf numFmtId="0" fontId="0" fillId="0" borderId="0" xfId="0" applyFont="1" applyFill="1" applyAlignment="1" applyProtection="1">
      <alignment/>
      <protection locked="0"/>
    </xf>
    <xf numFmtId="49" fontId="21" fillId="5" borderId="47" xfId="0" applyNumberFormat="1" applyFont="1" applyFill="1" applyBorder="1" applyAlignment="1">
      <alignment horizontal="center" vertical="center"/>
    </xf>
    <xf numFmtId="49" fontId="21" fillId="5" borderId="31" xfId="0" applyNumberFormat="1" applyFont="1" applyFill="1" applyBorder="1" applyAlignment="1">
      <alignment horizontal="center" vertical="center" wrapText="1"/>
    </xf>
    <xf numFmtId="3" fontId="29" fillId="5" borderId="29" xfId="0" applyNumberFormat="1" applyFont="1" applyFill="1" applyBorder="1" applyAlignment="1">
      <alignment horizontal="right" wrapText="1"/>
    </xf>
    <xf numFmtId="3" fontId="29" fillId="5" borderId="23" xfId="0" applyNumberFormat="1" applyFont="1" applyFill="1" applyBorder="1" applyAlignment="1">
      <alignment horizontal="right" wrapText="1"/>
    </xf>
    <xf numFmtId="3" fontId="29" fillId="5" borderId="30" xfId="0" applyNumberFormat="1" applyFont="1" applyFill="1" applyBorder="1" applyAlignment="1">
      <alignment horizontal="right" wrapText="1"/>
    </xf>
    <xf numFmtId="3" fontId="29" fillId="5" borderId="39" xfId="0" applyNumberFormat="1" applyFont="1" applyFill="1" applyBorder="1" applyAlignment="1">
      <alignment horizontal="right" wrapText="1"/>
    </xf>
    <xf numFmtId="3" fontId="29" fillId="5" borderId="24" xfId="0" applyNumberFormat="1" applyFont="1" applyFill="1" applyBorder="1" applyAlignment="1">
      <alignment horizontal="right" wrapText="1"/>
    </xf>
    <xf numFmtId="3" fontId="29" fillId="5" borderId="31" xfId="0" applyNumberFormat="1" applyFont="1" applyFill="1" applyBorder="1" applyAlignment="1">
      <alignment horizontal="right" wrapText="1"/>
    </xf>
    <xf numFmtId="3" fontId="18" fillId="0" borderId="30" xfId="0" applyNumberFormat="1" applyFont="1" applyFill="1" applyBorder="1" applyAlignment="1">
      <alignment horizontal="right"/>
    </xf>
    <xf numFmtId="3" fontId="26" fillId="0" borderId="30" xfId="0" applyNumberFormat="1" applyFont="1" applyFill="1" applyBorder="1" applyAlignment="1">
      <alignment horizontal="right" wrapText="1"/>
    </xf>
    <xf numFmtId="3" fontId="47" fillId="0" borderId="30" xfId="0" applyNumberFormat="1" applyFont="1" applyFill="1" applyBorder="1" applyAlignment="1">
      <alignment horizontal="right" wrapText="1"/>
    </xf>
    <xf numFmtId="3" fontId="18" fillId="0" borderId="44" xfId="0" applyNumberFormat="1" applyFont="1" applyFill="1" applyBorder="1" applyAlignment="1">
      <alignment horizontal="right" vertical="center"/>
    </xf>
    <xf numFmtId="3" fontId="18" fillId="0" borderId="31" xfId="0" applyNumberFormat="1" applyFont="1" applyFill="1" applyBorder="1" applyAlignment="1">
      <alignment horizontal="right"/>
    </xf>
    <xf numFmtId="3" fontId="18" fillId="0" borderId="33" xfId="0" applyNumberFormat="1" applyFont="1" applyFill="1" applyBorder="1" applyAlignment="1">
      <alignment horizontal="right"/>
    </xf>
    <xf numFmtId="3" fontId="18" fillId="0" borderId="45" xfId="0" applyNumberFormat="1" applyFont="1" applyBorder="1" applyAlignment="1">
      <alignment horizontal="right" vertical="center"/>
    </xf>
    <xf numFmtId="3" fontId="50" fillId="0" borderId="0" xfId="0" applyNumberFormat="1" applyFont="1" applyBorder="1" applyAlignment="1">
      <alignment horizontal="right"/>
    </xf>
    <xf numFmtId="3" fontId="27" fillId="0" borderId="40" xfId="0" applyNumberFormat="1" applyFont="1" applyFill="1" applyBorder="1" applyAlignment="1" applyProtection="1">
      <alignment horizontal="right" vertical="center"/>
      <protection locked="0"/>
    </xf>
    <xf numFmtId="3" fontId="27" fillId="0" borderId="41" xfId="0" applyNumberFormat="1" applyFont="1" applyFill="1" applyBorder="1" applyAlignment="1" applyProtection="1">
      <alignment horizontal="right" vertical="center"/>
      <protection locked="0"/>
    </xf>
    <xf numFmtId="3" fontId="27" fillId="0" borderId="48" xfId="0" applyNumberFormat="1" applyFont="1" applyBorder="1" applyAlignment="1">
      <alignment horizontal="right" vertical="center"/>
    </xf>
    <xf numFmtId="3" fontId="27" fillId="0" borderId="44" xfId="0" applyNumberFormat="1" applyFont="1" applyBorder="1" applyAlignment="1">
      <alignment horizontal="right" vertical="center"/>
    </xf>
    <xf numFmtId="3" fontId="27" fillId="0" borderId="44" xfId="0" applyNumberFormat="1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3" fontId="29" fillId="5" borderId="55" xfId="0" applyNumberFormat="1" applyFont="1" applyFill="1" applyBorder="1" applyAlignment="1">
      <alignment horizontal="right" wrapText="1"/>
    </xf>
    <xf numFmtId="3" fontId="29" fillId="5" borderId="53" xfId="0" applyNumberFormat="1" applyFont="1" applyFill="1" applyBorder="1" applyAlignment="1">
      <alignment horizontal="right" wrapText="1"/>
    </xf>
    <xf numFmtId="3" fontId="26" fillId="0" borderId="54" xfId="0" applyNumberFormat="1" applyFont="1" applyBorder="1" applyAlignment="1">
      <alignment horizontal="right" wrapText="1"/>
    </xf>
    <xf numFmtId="3" fontId="48" fillId="0" borderId="53" xfId="0" applyNumberFormat="1" applyFont="1" applyBorder="1" applyAlignment="1">
      <alignment horizontal="right"/>
    </xf>
    <xf numFmtId="3" fontId="24" fillId="5" borderId="53" xfId="0" applyNumberFormat="1" applyFont="1" applyFill="1" applyBorder="1" applyAlignment="1">
      <alignment horizontal="right"/>
    </xf>
    <xf numFmtId="3" fontId="18" fillId="0" borderId="54" xfId="0" applyNumberFormat="1" applyFont="1" applyBorder="1" applyAlignment="1">
      <alignment horizontal="right"/>
    </xf>
    <xf numFmtId="3" fontId="27" fillId="0" borderId="54" xfId="0" applyNumberFormat="1" applyFont="1" applyBorder="1" applyAlignment="1">
      <alignment horizontal="right"/>
    </xf>
    <xf numFmtId="3" fontId="11" fillId="5" borderId="53" xfId="0" applyNumberFormat="1" applyFont="1" applyFill="1" applyBorder="1" applyAlignment="1">
      <alignment horizontal="right" vertical="center"/>
    </xf>
    <xf numFmtId="3" fontId="18" fillId="0" borderId="53" xfId="0" applyNumberFormat="1" applyFont="1" applyBorder="1" applyAlignment="1">
      <alignment vertical="center"/>
    </xf>
    <xf numFmtId="3" fontId="18" fillId="0" borderId="53" xfId="0" applyNumberFormat="1" applyFont="1" applyBorder="1" applyAlignment="1">
      <alignment horizontal="right" vertical="center"/>
    </xf>
    <xf numFmtId="3" fontId="27" fillId="0" borderId="53" xfId="0" applyNumberFormat="1" applyFont="1" applyBorder="1" applyAlignment="1">
      <alignment horizontal="right" vertical="center"/>
    </xf>
    <xf numFmtId="3" fontId="18" fillId="0" borderId="53" xfId="0" applyNumberFormat="1" applyFont="1" applyBorder="1" applyAlignment="1" applyProtection="1">
      <alignment horizontal="right" vertical="center"/>
      <protection locked="0"/>
    </xf>
    <xf numFmtId="3" fontId="18" fillId="0" borderId="53" xfId="0" applyNumberFormat="1" applyFont="1" applyFill="1" applyBorder="1" applyAlignment="1">
      <alignment horizontal="right" vertical="center"/>
    </xf>
    <xf numFmtId="3" fontId="18" fillId="0" borderId="54" xfId="0" applyNumberFormat="1" applyFont="1" applyFill="1" applyBorder="1" applyAlignment="1">
      <alignment horizontal="right" vertical="center"/>
    </xf>
    <xf numFmtId="3" fontId="27" fillId="0" borderId="53" xfId="0" applyNumberFormat="1" applyFont="1" applyFill="1" applyBorder="1" applyAlignment="1">
      <alignment horizontal="right" vertical="center"/>
    </xf>
    <xf numFmtId="3" fontId="48" fillId="0" borderId="53" xfId="0" applyNumberFormat="1" applyFont="1" applyFill="1" applyBorder="1" applyAlignment="1">
      <alignment horizontal="right" vertical="center"/>
    </xf>
    <xf numFmtId="3" fontId="24" fillId="5" borderId="54" xfId="0" applyNumberFormat="1" applyFont="1" applyFill="1" applyBorder="1" applyAlignment="1">
      <alignment horizontal="right" vertical="center"/>
    </xf>
    <xf numFmtId="3" fontId="27" fillId="0" borderId="54" xfId="0" applyNumberFormat="1" applyFont="1" applyBorder="1" applyAlignment="1">
      <alignment horizontal="right" vertical="center"/>
    </xf>
    <xf numFmtId="3" fontId="18" fillId="0" borderId="54" xfId="0" applyNumberFormat="1" applyFont="1" applyBorder="1" applyAlignment="1">
      <alignment horizontal="right" vertical="center"/>
    </xf>
    <xf numFmtId="3" fontId="26" fillId="0" borderId="53" xfId="0" applyNumberFormat="1" applyFont="1" applyBorder="1" applyAlignment="1">
      <alignment vertical="center"/>
    </xf>
    <xf numFmtId="3" fontId="18" fillId="0" borderId="54" xfId="0" applyNumberFormat="1" applyFont="1" applyBorder="1" applyAlignment="1" applyProtection="1">
      <alignment horizontal="right" vertical="center"/>
      <protection locked="0"/>
    </xf>
    <xf numFmtId="3" fontId="27" fillId="0" borderId="53" xfId="0" applyNumberFormat="1" applyFont="1" applyBorder="1" applyAlignment="1" applyProtection="1">
      <alignment horizontal="right"/>
      <protection locked="0"/>
    </xf>
    <xf numFmtId="3" fontId="27" fillId="0" borderId="54" xfId="0" applyNumberFormat="1" applyFont="1" applyBorder="1" applyAlignment="1" applyProtection="1">
      <alignment horizontal="right"/>
      <protection locked="0"/>
    </xf>
    <xf numFmtId="3" fontId="27" fillId="0" borderId="53" xfId="0" applyNumberFormat="1" applyFont="1" applyBorder="1" applyAlignment="1" applyProtection="1">
      <alignment horizontal="right" vertical="center"/>
      <protection locked="0"/>
    </xf>
    <xf numFmtId="3" fontId="11" fillId="0" borderId="53" xfId="0" applyNumberFormat="1" applyFont="1" applyBorder="1" applyAlignment="1" applyProtection="1">
      <alignment horizontal="right" vertical="center"/>
      <protection locked="0"/>
    </xf>
    <xf numFmtId="3" fontId="18" fillId="0" borderId="53" xfId="0" applyNumberFormat="1" applyFont="1" applyBorder="1" applyAlignment="1" applyProtection="1">
      <alignment horizontal="right" vertical="center"/>
      <protection locked="0"/>
    </xf>
    <xf numFmtId="3" fontId="27" fillId="0" borderId="53" xfId="0" applyNumberFormat="1" applyFont="1" applyBorder="1" applyAlignment="1" applyProtection="1">
      <alignment horizontal="right" vertical="center"/>
      <protection locked="0"/>
    </xf>
    <xf numFmtId="3" fontId="24" fillId="0" borderId="53" xfId="0" applyNumberFormat="1" applyFont="1" applyFill="1" applyBorder="1" applyAlignment="1">
      <alignment horizontal="right" vertical="center"/>
    </xf>
    <xf numFmtId="3" fontId="18" fillId="0" borderId="54" xfId="0" applyNumberFormat="1" applyFont="1" applyBorder="1" applyAlignment="1" applyProtection="1">
      <alignment horizontal="right" vertical="center"/>
      <protection locked="0"/>
    </xf>
    <xf numFmtId="3" fontId="11" fillId="5" borderId="27" xfId="0" applyNumberFormat="1" applyFont="1" applyFill="1" applyBorder="1" applyAlignment="1">
      <alignment horizontal="right" vertical="center"/>
    </xf>
    <xf numFmtId="3" fontId="27" fillId="28" borderId="24" xfId="0" applyNumberFormat="1" applyFont="1" applyFill="1" applyBorder="1" applyAlignment="1">
      <alignment horizontal="right" wrapText="1"/>
    </xf>
    <xf numFmtId="3" fontId="18" fillId="0" borderId="23" xfId="0" applyNumberFormat="1" applyFont="1" applyFill="1" applyBorder="1" applyAlignment="1" applyProtection="1">
      <alignment horizontal="right" vertical="center"/>
      <protection locked="0"/>
    </xf>
    <xf numFmtId="0" fontId="37" fillId="0" borderId="56" xfId="0" applyFont="1" applyFill="1" applyBorder="1" applyAlignment="1" applyProtection="1">
      <alignment horizontal="center" vertical="center" wrapText="1"/>
      <protection locked="0"/>
    </xf>
    <xf numFmtId="3" fontId="39" fillId="0" borderId="0" xfId="0" applyNumberFormat="1" applyFont="1" applyFill="1" applyAlignment="1" applyProtection="1">
      <alignment/>
      <protection locked="0"/>
    </xf>
    <xf numFmtId="49" fontId="12" fillId="0" borderId="13" xfId="0" applyNumberFormat="1" applyFont="1" applyFill="1" applyBorder="1" applyAlignment="1" applyProtection="1">
      <alignment horizontal="center"/>
      <protection locked="0"/>
    </xf>
    <xf numFmtId="3" fontId="29" fillId="0" borderId="14" xfId="0" applyNumberFormat="1" applyFont="1" applyBorder="1" applyAlignment="1" applyProtection="1">
      <alignment/>
      <protection locked="0"/>
    </xf>
    <xf numFmtId="3" fontId="29" fillId="0" borderId="14" xfId="0" applyNumberFormat="1" applyFont="1" applyBorder="1" applyAlignment="1" applyProtection="1">
      <alignment/>
      <protection/>
    </xf>
    <xf numFmtId="3" fontId="29" fillId="0" borderId="15" xfId="0" applyNumberFormat="1" applyFont="1" applyBorder="1" applyAlignment="1" applyProtection="1">
      <alignment/>
      <protection locked="0"/>
    </xf>
    <xf numFmtId="3" fontId="29" fillId="0" borderId="16" xfId="0" applyNumberFormat="1" applyFont="1" applyBorder="1" applyAlignment="1" applyProtection="1">
      <alignment/>
      <protection locked="0"/>
    </xf>
    <xf numFmtId="3" fontId="29" fillId="0" borderId="13" xfId="0" applyNumberFormat="1" applyFont="1" applyBorder="1" applyAlignment="1" applyProtection="1">
      <alignment/>
      <protection locked="0"/>
    </xf>
    <xf numFmtId="3" fontId="29" fillId="0" borderId="12" xfId="0" applyNumberFormat="1" applyFont="1" applyBorder="1" applyAlignment="1" applyProtection="1">
      <alignment/>
      <protection locked="0"/>
    </xf>
    <xf numFmtId="0" fontId="34" fillId="0" borderId="0" xfId="0" applyFont="1" applyFill="1" applyAlignment="1" applyProtection="1">
      <alignment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49" fontId="26" fillId="0" borderId="33" xfId="0" applyNumberFormat="1" applyFont="1" applyFill="1" applyBorder="1" applyAlignment="1" applyProtection="1">
      <alignment horizontal="center"/>
      <protection locked="0"/>
    </xf>
    <xf numFmtId="3" fontId="26" fillId="0" borderId="40" xfId="0" applyNumberFormat="1" applyFont="1" applyFill="1" applyBorder="1" applyAlignment="1" applyProtection="1">
      <alignment/>
      <protection locked="0"/>
    </xf>
    <xf numFmtId="3" fontId="26" fillId="0" borderId="48" xfId="0" applyNumberFormat="1" applyFont="1" applyFill="1" applyBorder="1" applyAlignment="1" applyProtection="1">
      <alignment/>
      <protection locked="0"/>
    </xf>
    <xf numFmtId="3" fontId="26" fillId="0" borderId="44" xfId="0" applyNumberFormat="1" applyFont="1" applyFill="1" applyBorder="1" applyAlignment="1" applyProtection="1">
      <alignment/>
      <protection locked="0"/>
    </xf>
    <xf numFmtId="3" fontId="26" fillId="0" borderId="41" xfId="0" applyNumberFormat="1" applyFont="1" applyBorder="1" applyAlignment="1" applyProtection="1">
      <alignment/>
      <protection locked="0"/>
    </xf>
    <xf numFmtId="3" fontId="26" fillId="0" borderId="40" xfId="0" applyNumberFormat="1" applyFont="1" applyFill="1" applyBorder="1" applyAlignment="1" applyProtection="1">
      <alignment/>
      <protection/>
    </xf>
    <xf numFmtId="3" fontId="26" fillId="0" borderId="41" xfId="0" applyNumberFormat="1" applyFont="1" applyFill="1" applyBorder="1" applyAlignment="1" applyProtection="1">
      <alignment/>
      <protection locked="0"/>
    </xf>
    <xf numFmtId="49" fontId="26" fillId="0" borderId="34" xfId="0" applyNumberFormat="1" applyFont="1" applyFill="1" applyBorder="1" applyAlignment="1" applyProtection="1">
      <alignment horizontal="center"/>
      <protection locked="0"/>
    </xf>
    <xf numFmtId="3" fontId="26" fillId="0" borderId="52" xfId="0" applyNumberFormat="1" applyFont="1" applyBorder="1" applyAlignment="1" applyProtection="1">
      <alignment/>
      <protection locked="0"/>
    </xf>
    <xf numFmtId="3" fontId="26" fillId="0" borderId="57" xfId="0" applyNumberFormat="1" applyFont="1" applyBorder="1" applyAlignment="1" applyProtection="1">
      <alignment/>
      <protection locked="0"/>
    </xf>
    <xf numFmtId="3" fontId="26" fillId="0" borderId="58" xfId="0" applyNumberFormat="1" applyFont="1" applyBorder="1" applyAlignment="1" applyProtection="1">
      <alignment/>
      <protection locked="0"/>
    </xf>
    <xf numFmtId="3" fontId="26" fillId="0" borderId="38" xfId="0" applyNumberFormat="1" applyFont="1" applyBorder="1" applyAlignment="1" applyProtection="1">
      <alignment/>
      <protection locked="0"/>
    </xf>
    <xf numFmtId="3" fontId="26" fillId="0" borderId="52" xfId="0" applyNumberFormat="1" applyFont="1" applyBorder="1" applyAlignment="1" applyProtection="1">
      <alignment/>
      <protection/>
    </xf>
    <xf numFmtId="0" fontId="21" fillId="5" borderId="34" xfId="0" applyFont="1" applyFill="1" applyBorder="1" applyAlignment="1">
      <alignment horizontal="center" vertical="center" wrapText="1"/>
    </xf>
    <xf numFmtId="3" fontId="29" fillId="5" borderId="23" xfId="0" applyNumberFormat="1" applyFont="1" applyFill="1" applyBorder="1" applyAlignment="1" applyProtection="1">
      <alignment/>
      <protection locked="0"/>
    </xf>
    <xf numFmtId="3" fontId="29" fillId="5" borderId="23" xfId="0" applyNumberFormat="1" applyFont="1" applyFill="1" applyBorder="1" applyAlignment="1" applyProtection="1">
      <alignment/>
      <protection/>
    </xf>
    <xf numFmtId="0" fontId="26" fillId="0" borderId="33" xfId="0" applyFont="1" applyFill="1" applyBorder="1" applyAlignment="1" applyProtection="1">
      <alignment horizontal="left" wrapText="1"/>
      <protection locked="0"/>
    </xf>
    <xf numFmtId="0" fontId="26" fillId="0" borderId="34" xfId="0" applyFont="1" applyFill="1" applyBorder="1" applyAlignment="1" applyProtection="1">
      <alignment horizontal="left" wrapText="1"/>
      <protection locked="0"/>
    </xf>
    <xf numFmtId="3" fontId="26" fillId="0" borderId="39" xfId="0" applyNumberFormat="1" applyFont="1" applyFill="1" applyBorder="1" applyAlignment="1" applyProtection="1">
      <alignment/>
      <protection locked="0"/>
    </xf>
    <xf numFmtId="3" fontId="26" fillId="0" borderId="23" xfId="0" applyNumberFormat="1" applyFont="1" applyFill="1" applyBorder="1" applyAlignment="1" applyProtection="1">
      <alignment/>
      <protection locked="0"/>
    </xf>
    <xf numFmtId="3" fontId="26" fillId="0" borderId="30" xfId="0" applyNumberFormat="1" applyFont="1" applyFill="1" applyBorder="1" applyAlignment="1" applyProtection="1">
      <alignment/>
      <protection locked="0"/>
    </xf>
    <xf numFmtId="3" fontId="26" fillId="0" borderId="24" xfId="0" applyNumberFormat="1" applyFont="1" applyFill="1" applyBorder="1" applyAlignment="1" applyProtection="1">
      <alignment/>
      <protection locked="0"/>
    </xf>
    <xf numFmtId="3" fontId="26" fillId="0" borderId="39" xfId="0" applyNumberFormat="1" applyFont="1" applyFill="1" applyBorder="1" applyAlignment="1" applyProtection="1">
      <alignment/>
      <protection/>
    </xf>
    <xf numFmtId="0" fontId="52" fillId="0" borderId="12" xfId="0" applyFont="1" applyFill="1" applyBorder="1" applyAlignment="1" applyProtection="1">
      <alignment/>
      <protection locked="0"/>
    </xf>
    <xf numFmtId="3" fontId="34" fillId="0" borderId="0" xfId="0" applyNumberFormat="1" applyFont="1" applyFill="1" applyAlignment="1" applyProtection="1">
      <alignment/>
      <protection locked="0"/>
    </xf>
    <xf numFmtId="49" fontId="36" fillId="0" borderId="0" xfId="0" applyNumberFormat="1" applyFont="1" applyFill="1" applyAlignment="1" applyProtection="1">
      <alignment horizontal="center"/>
      <protection locked="0"/>
    </xf>
    <xf numFmtId="0" fontId="36" fillId="0" borderId="0" xfId="0" applyFont="1" applyFill="1" applyAlignment="1" applyProtection="1">
      <alignment horizontal="center"/>
      <protection locked="0"/>
    </xf>
    <xf numFmtId="0" fontId="55" fillId="0" borderId="0" xfId="0" applyFont="1" applyFill="1" applyAlignment="1" applyProtection="1">
      <alignment horizontal="right" vertical="top" wrapText="1"/>
      <protection locked="0"/>
    </xf>
    <xf numFmtId="0" fontId="55" fillId="0" borderId="0" xfId="0" applyFont="1" applyFill="1" applyAlignment="1" applyProtection="1">
      <alignment vertical="top" wrapText="1"/>
      <protection locked="0"/>
    </xf>
    <xf numFmtId="0" fontId="56" fillId="0" borderId="0" xfId="0" applyFont="1" applyFill="1" applyAlignment="1" applyProtection="1">
      <alignment/>
      <protection locked="0"/>
    </xf>
    <xf numFmtId="0" fontId="57" fillId="0" borderId="56" xfId="0" applyFont="1" applyFill="1" applyBorder="1" applyAlignment="1" applyProtection="1">
      <alignment horizontal="center" vertical="center" wrapText="1"/>
      <protection locked="0"/>
    </xf>
    <xf numFmtId="49" fontId="58" fillId="5" borderId="12" xfId="0" applyNumberFormat="1" applyFont="1" applyFill="1" applyBorder="1" applyAlignment="1">
      <alignment horizontal="center" vertical="center"/>
    </xf>
    <xf numFmtId="49" fontId="58" fillId="5" borderId="12" xfId="0" applyNumberFormat="1" applyFont="1" applyFill="1" applyBorder="1" applyAlignment="1">
      <alignment horizontal="center" vertical="center" wrapText="1"/>
    </xf>
    <xf numFmtId="3" fontId="59" fillId="5" borderId="15" xfId="0" applyNumberFormat="1" applyFont="1" applyFill="1" applyBorder="1" applyAlignment="1">
      <alignment horizontal="right" vertical="center"/>
    </xf>
    <xf numFmtId="3" fontId="59" fillId="5" borderId="16" xfId="0" applyNumberFormat="1" applyFont="1" applyFill="1" applyBorder="1" applyAlignment="1">
      <alignment horizontal="right" vertical="center"/>
    </xf>
    <xf numFmtId="49" fontId="60" fillId="0" borderId="33" xfId="0" applyNumberFormat="1" applyFont="1" applyFill="1" applyBorder="1" applyAlignment="1" applyProtection="1">
      <alignment horizontal="center"/>
      <protection locked="0"/>
    </xf>
    <xf numFmtId="0" fontId="61" fillId="0" borderId="33" xfId="0" applyFont="1" applyFill="1" applyBorder="1" applyAlignment="1" applyProtection="1">
      <alignment horizontal="left" wrapText="1"/>
      <protection locked="0"/>
    </xf>
    <xf numFmtId="3" fontId="60" fillId="0" borderId="40" xfId="0" applyNumberFormat="1" applyFont="1" applyFill="1" applyBorder="1" applyAlignment="1" applyProtection="1">
      <alignment/>
      <protection locked="0"/>
    </xf>
    <xf numFmtId="3" fontId="60" fillId="0" borderId="48" xfId="0" applyNumberFormat="1" applyFont="1" applyFill="1" applyBorder="1" applyAlignment="1" applyProtection="1">
      <alignment/>
      <protection locked="0"/>
    </xf>
    <xf numFmtId="3" fontId="60" fillId="0" borderId="44" xfId="0" applyNumberFormat="1" applyFont="1" applyFill="1" applyBorder="1" applyAlignment="1" applyProtection="1">
      <alignment/>
      <protection locked="0"/>
    </xf>
    <xf numFmtId="3" fontId="60" fillId="0" borderId="41" xfId="0" applyNumberFormat="1" applyFont="1" applyBorder="1" applyAlignment="1" applyProtection="1">
      <alignment/>
      <protection locked="0"/>
    </xf>
    <xf numFmtId="3" fontId="60" fillId="0" borderId="40" xfId="0" applyNumberFormat="1" applyFont="1" applyFill="1" applyBorder="1" applyAlignment="1" applyProtection="1">
      <alignment/>
      <protection/>
    </xf>
    <xf numFmtId="3" fontId="60" fillId="0" borderId="41" xfId="0" applyNumberFormat="1" applyFont="1" applyFill="1" applyBorder="1" applyAlignment="1" applyProtection="1">
      <alignment/>
      <protection locked="0"/>
    </xf>
    <xf numFmtId="49" fontId="60" fillId="0" borderId="59" xfId="0" applyNumberFormat="1" applyFont="1" applyFill="1" applyBorder="1" applyAlignment="1" applyProtection="1">
      <alignment horizontal="center"/>
      <protection locked="0"/>
    </xf>
    <xf numFmtId="0" fontId="61" fillId="0" borderId="59" xfId="0" applyFont="1" applyFill="1" applyBorder="1" applyAlignment="1" applyProtection="1">
      <alignment horizontal="left" wrapText="1"/>
      <protection locked="0"/>
    </xf>
    <xf numFmtId="3" fontId="60" fillId="0" borderId="52" xfId="0" applyNumberFormat="1" applyFont="1" applyBorder="1" applyAlignment="1" applyProtection="1">
      <alignment/>
      <protection locked="0"/>
    </xf>
    <xf numFmtId="3" fontId="60" fillId="0" borderId="57" xfId="0" applyNumberFormat="1" applyFont="1" applyBorder="1" applyAlignment="1" applyProtection="1">
      <alignment/>
      <protection locked="0"/>
    </xf>
    <xf numFmtId="3" fontId="60" fillId="0" borderId="58" xfId="0" applyNumberFormat="1" applyFont="1" applyBorder="1" applyAlignment="1" applyProtection="1">
      <alignment/>
      <protection locked="0"/>
    </xf>
    <xf numFmtId="3" fontId="60" fillId="0" borderId="38" xfId="0" applyNumberFormat="1" applyFont="1" applyBorder="1" applyAlignment="1" applyProtection="1">
      <alignment/>
      <protection locked="0"/>
    </xf>
    <xf numFmtId="3" fontId="60" fillId="0" borderId="52" xfId="0" applyNumberFormat="1" applyFont="1" applyBorder="1" applyAlignment="1" applyProtection="1">
      <alignment/>
      <protection/>
    </xf>
    <xf numFmtId="3" fontId="59" fillId="5" borderId="14" xfId="0" applyNumberFormat="1" applyFont="1" applyFill="1" applyBorder="1" applyAlignment="1" applyProtection="1">
      <alignment/>
      <protection locked="0"/>
    </xf>
    <xf numFmtId="3" fontId="59" fillId="5" borderId="15" xfId="0" applyNumberFormat="1" applyFont="1" applyFill="1" applyBorder="1" applyAlignment="1" applyProtection="1">
      <alignment/>
      <protection locked="0"/>
    </xf>
    <xf numFmtId="3" fontId="59" fillId="5" borderId="46" xfId="0" applyNumberFormat="1" applyFont="1" applyFill="1" applyBorder="1" applyAlignment="1" applyProtection="1">
      <alignment/>
      <protection locked="0"/>
    </xf>
    <xf numFmtId="3" fontId="59" fillId="5" borderId="16" xfId="0" applyNumberFormat="1" applyFont="1" applyFill="1" applyBorder="1" applyAlignment="1" applyProtection="1">
      <alignment/>
      <protection locked="0"/>
    </xf>
    <xf numFmtId="3" fontId="59" fillId="5" borderId="14" xfId="0" applyNumberFormat="1" applyFont="1" applyFill="1" applyBorder="1" applyAlignment="1" applyProtection="1">
      <alignment/>
      <protection/>
    </xf>
    <xf numFmtId="49" fontId="60" fillId="0" borderId="33" xfId="0" applyNumberFormat="1" applyFont="1" applyFill="1" applyBorder="1" applyAlignment="1" applyProtection="1">
      <alignment horizontal="center" vertical="center"/>
      <protection locked="0"/>
    </xf>
    <xf numFmtId="49" fontId="60" fillId="0" borderId="34" xfId="0" applyNumberFormat="1" applyFont="1" applyFill="1" applyBorder="1" applyAlignment="1" applyProtection="1">
      <alignment horizontal="center" vertical="center"/>
      <protection locked="0"/>
    </xf>
    <xf numFmtId="0" fontId="61" fillId="0" borderId="34" xfId="0" applyFont="1" applyFill="1" applyBorder="1" applyAlignment="1" applyProtection="1">
      <alignment horizontal="left" wrapText="1"/>
      <protection locked="0"/>
    </xf>
    <xf numFmtId="3" fontId="60" fillId="0" borderId="39" xfId="0" applyNumberFormat="1" applyFont="1" applyFill="1" applyBorder="1" applyAlignment="1" applyProtection="1">
      <alignment/>
      <protection locked="0"/>
    </xf>
    <xf numFmtId="3" fontId="60" fillId="0" borderId="23" xfId="0" applyNumberFormat="1" applyFont="1" applyFill="1" applyBorder="1" applyAlignment="1" applyProtection="1">
      <alignment/>
      <protection locked="0"/>
    </xf>
    <xf numFmtId="3" fontId="60" fillId="0" borderId="30" xfId="0" applyNumberFormat="1" applyFont="1" applyFill="1" applyBorder="1" applyAlignment="1" applyProtection="1">
      <alignment/>
      <protection locked="0"/>
    </xf>
    <xf numFmtId="3" fontId="60" fillId="0" borderId="24" xfId="0" applyNumberFormat="1" applyFont="1" applyFill="1" applyBorder="1" applyAlignment="1" applyProtection="1">
      <alignment/>
      <protection locked="0"/>
    </xf>
    <xf numFmtId="3" fontId="60" fillId="0" borderId="39" xfId="0" applyNumberFormat="1" applyFont="1" applyFill="1" applyBorder="1" applyAlignment="1" applyProtection="1">
      <alignment/>
      <protection/>
    </xf>
    <xf numFmtId="49" fontId="62" fillId="0" borderId="13" xfId="0" applyNumberFormat="1" applyFont="1" applyFill="1" applyBorder="1" applyAlignment="1" applyProtection="1">
      <alignment horizontal="center"/>
      <protection locked="0"/>
    </xf>
    <xf numFmtId="0" fontId="58" fillId="0" borderId="12" xfId="0" applyFont="1" applyFill="1" applyBorder="1" applyAlignment="1" applyProtection="1">
      <alignment/>
      <protection locked="0"/>
    </xf>
    <xf numFmtId="3" fontId="59" fillId="0" borderId="14" xfId="0" applyNumberFormat="1" applyFont="1" applyBorder="1" applyAlignment="1" applyProtection="1">
      <alignment/>
      <protection locked="0"/>
    </xf>
    <xf numFmtId="3" fontId="59" fillId="0" borderId="14" xfId="0" applyNumberFormat="1" applyFont="1" applyBorder="1" applyAlignment="1" applyProtection="1">
      <alignment/>
      <protection/>
    </xf>
    <xf numFmtId="3" fontId="59" fillId="0" borderId="15" xfId="0" applyNumberFormat="1" applyFont="1" applyBorder="1" applyAlignment="1" applyProtection="1">
      <alignment/>
      <protection locked="0"/>
    </xf>
    <xf numFmtId="3" fontId="59" fillId="0" borderId="16" xfId="0" applyNumberFormat="1" applyFont="1" applyBorder="1" applyAlignment="1" applyProtection="1">
      <alignment/>
      <protection locked="0"/>
    </xf>
    <xf numFmtId="3" fontId="59" fillId="0" borderId="13" xfId="0" applyNumberFormat="1" applyFont="1" applyBorder="1" applyAlignment="1" applyProtection="1">
      <alignment/>
      <protection locked="0"/>
    </xf>
    <xf numFmtId="3" fontId="59" fillId="0" borderId="12" xfId="0" applyNumberFormat="1" applyFont="1" applyBorder="1" applyAlignment="1" applyProtection="1">
      <alignment/>
      <protection locked="0"/>
    </xf>
    <xf numFmtId="3" fontId="18" fillId="0" borderId="23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Alignment="1">
      <alignment/>
    </xf>
    <xf numFmtId="0" fontId="37" fillId="0" borderId="0" xfId="86" applyFont="1" applyAlignment="1">
      <alignment horizontal="right" wrapText="1"/>
      <protection/>
    </xf>
    <xf numFmtId="0" fontId="40" fillId="0" borderId="0" xfId="86" applyFont="1" applyAlignment="1">
      <alignment horizontal="right" wrapText="1"/>
      <protection/>
    </xf>
    <xf numFmtId="0" fontId="32" fillId="0" borderId="0" xfId="86" applyAlignment="1">
      <alignment horizontal="right" vertical="top" wrapText="1" shrinkToFit="1"/>
      <protection/>
    </xf>
    <xf numFmtId="0" fontId="52" fillId="0" borderId="0" xfId="86" applyFont="1" applyAlignment="1">
      <alignment horizontal="right" wrapText="1"/>
      <protection/>
    </xf>
    <xf numFmtId="0" fontId="37" fillId="0" borderId="0" xfId="0" applyFont="1" applyBorder="1" applyAlignment="1">
      <alignment horizontal="right" vertical="center" wrapText="1"/>
    </xf>
    <xf numFmtId="0" fontId="38" fillId="0" borderId="0" xfId="86" applyFont="1" applyBorder="1" applyAlignment="1">
      <alignment horizontal="right" vertical="center" wrapText="1"/>
      <protection/>
    </xf>
    <xf numFmtId="213" fontId="5" fillId="0" borderId="0" xfId="0" applyNumberFormat="1" applyFont="1" applyFill="1" applyAlignment="1">
      <alignment horizontal="right"/>
    </xf>
    <xf numFmtId="0" fontId="39" fillId="0" borderId="23" xfId="0" applyFont="1" applyBorder="1" applyAlignment="1">
      <alignment horizontal="center" shrinkToFit="1"/>
    </xf>
    <xf numFmtId="3" fontId="24" fillId="5" borderId="60" xfId="0" applyNumberFormat="1" applyFont="1" applyFill="1" applyBorder="1" applyAlignment="1">
      <alignment horizontal="right" wrapText="1"/>
    </xf>
    <xf numFmtId="3" fontId="24" fillId="5" borderId="61" xfId="0" applyNumberFormat="1" applyFont="1" applyFill="1" applyBorder="1" applyAlignment="1">
      <alignment horizontal="right" wrapText="1"/>
    </xf>
    <xf numFmtId="49" fontId="3" fillId="0" borderId="62" xfId="0" applyNumberFormat="1" applyFont="1" applyBorder="1" applyAlignment="1" applyProtection="1">
      <alignment horizontal="center" vertical="center" wrapText="1"/>
      <protection locked="0"/>
    </xf>
    <xf numFmtId="49" fontId="3" fillId="0" borderId="63" xfId="0" applyNumberFormat="1" applyFont="1" applyBorder="1" applyAlignment="1" applyProtection="1">
      <alignment horizontal="center" vertical="center" wrapText="1"/>
      <protection locked="0"/>
    </xf>
    <xf numFmtId="0" fontId="38" fillId="0" borderId="63" xfId="86" applyFont="1" applyBorder="1" applyAlignment="1">
      <alignment horizontal="center" vertical="center" wrapText="1"/>
      <protection/>
    </xf>
    <xf numFmtId="0" fontId="38" fillId="0" borderId="64" xfId="86" applyFont="1" applyBorder="1" applyAlignment="1">
      <alignment horizontal="center" vertical="center" wrapText="1"/>
      <protection/>
    </xf>
    <xf numFmtId="49" fontId="21" fillId="5" borderId="65" xfId="0" applyNumberFormat="1" applyFont="1" applyFill="1" applyBorder="1" applyAlignment="1">
      <alignment horizontal="center" vertical="center" wrapText="1"/>
    </xf>
    <xf numFmtId="49" fontId="21" fillId="5" borderId="60" xfId="0" applyNumberFormat="1" applyFont="1" applyFill="1" applyBorder="1" applyAlignment="1">
      <alignment horizontal="center" vertical="center" wrapText="1"/>
    </xf>
    <xf numFmtId="0" fontId="21" fillId="5" borderId="60" xfId="0" applyFont="1" applyFill="1" applyBorder="1" applyAlignment="1">
      <alignment horizontal="center" vertical="center" wrapText="1"/>
    </xf>
    <xf numFmtId="0" fontId="18" fillId="0" borderId="39" xfId="0" applyNumberFormat="1" applyFont="1" applyBorder="1" applyAlignment="1">
      <alignment horizontal="center" vertical="center"/>
    </xf>
    <xf numFmtId="49" fontId="18" fillId="0" borderId="23" xfId="0" applyNumberFormat="1" applyFont="1" applyBorder="1" applyAlignment="1">
      <alignment horizontal="center" vertical="center"/>
    </xf>
    <xf numFmtId="0" fontId="18" fillId="0" borderId="23" xfId="0" applyNumberFormat="1" applyFont="1" applyBorder="1" applyAlignment="1">
      <alignment horizontal="center" vertical="center"/>
    </xf>
    <xf numFmtId="49" fontId="18" fillId="0" borderId="23" xfId="0" applyNumberFormat="1" applyFont="1" applyBorder="1" applyAlignment="1">
      <alignment horizontal="left" vertical="center" wrapText="1"/>
    </xf>
    <xf numFmtId="49" fontId="21" fillId="5" borderId="39" xfId="0" applyNumberFormat="1" applyFont="1" applyFill="1" applyBorder="1" applyAlignment="1">
      <alignment horizontal="center" vertical="center"/>
    </xf>
    <xf numFmtId="49" fontId="21" fillId="5" borderId="23" xfId="0" applyNumberFormat="1" applyFont="1" applyFill="1" applyBorder="1" applyAlignment="1">
      <alignment horizontal="center" vertical="center"/>
    </xf>
    <xf numFmtId="0" fontId="21" fillId="5" borderId="23" xfId="0" applyFont="1" applyFill="1" applyBorder="1" applyAlignment="1">
      <alignment horizontal="center" vertical="center" wrapText="1"/>
    </xf>
    <xf numFmtId="3" fontId="24" fillId="5" borderId="57" xfId="0" applyNumberFormat="1" applyFont="1" applyFill="1" applyBorder="1" applyAlignment="1">
      <alignment horizontal="right"/>
    </xf>
    <xf numFmtId="49" fontId="18" fillId="0" borderId="39" xfId="0" applyNumberFormat="1" applyFont="1" applyFill="1" applyBorder="1" applyAlignment="1">
      <alignment horizontal="center" vertical="center"/>
    </xf>
    <xf numFmtId="49" fontId="18" fillId="0" borderId="23" xfId="0" applyNumberFormat="1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left" vertical="center" wrapText="1"/>
    </xf>
    <xf numFmtId="49" fontId="18" fillId="0" borderId="39" xfId="0" applyNumberFormat="1" applyFont="1" applyBorder="1" applyAlignment="1">
      <alignment horizontal="center" vertical="center"/>
    </xf>
    <xf numFmtId="49" fontId="18" fillId="0" borderId="23" xfId="0" applyNumberFormat="1" applyFont="1" applyBorder="1" applyAlignment="1">
      <alignment horizontal="justify" vertical="center" wrapText="1"/>
    </xf>
    <xf numFmtId="49" fontId="18" fillId="0" borderId="40" xfId="0" applyNumberFormat="1" applyFont="1" applyFill="1" applyBorder="1" applyAlignment="1">
      <alignment horizontal="center" vertical="center"/>
    </xf>
    <xf numFmtId="49" fontId="18" fillId="0" borderId="48" xfId="0" applyNumberFormat="1" applyFont="1" applyFill="1" applyBorder="1" applyAlignment="1">
      <alignment horizontal="center" vertical="center"/>
    </xf>
    <xf numFmtId="0" fontId="18" fillId="0" borderId="48" xfId="0" applyFont="1" applyBorder="1" applyAlignment="1">
      <alignment horizontal="justify" vertical="center" wrapText="1"/>
    </xf>
    <xf numFmtId="49" fontId="24" fillId="5" borderId="39" xfId="0" applyNumberFormat="1" applyFont="1" applyFill="1" applyBorder="1" applyAlignment="1">
      <alignment horizontal="center" vertical="center"/>
    </xf>
    <xf numFmtId="49" fontId="24" fillId="5" borderId="23" xfId="0" applyNumberFormat="1" applyFont="1" applyFill="1" applyBorder="1" applyAlignment="1">
      <alignment horizontal="center" vertical="center"/>
    </xf>
    <xf numFmtId="49" fontId="18" fillId="28" borderId="39" xfId="0" applyNumberFormat="1" applyFont="1" applyFill="1" applyBorder="1" applyAlignment="1">
      <alignment horizontal="center" vertical="center"/>
    </xf>
    <xf numFmtId="49" fontId="18" fillId="28" borderId="48" xfId="0" applyNumberFormat="1" applyFont="1" applyFill="1" applyBorder="1" applyAlignment="1">
      <alignment horizontal="center" vertical="center"/>
    </xf>
    <xf numFmtId="0" fontId="27" fillId="28" borderId="48" xfId="0" applyFont="1" applyFill="1" applyBorder="1" applyAlignment="1">
      <alignment horizontal="justify" vertical="center" wrapText="1"/>
    </xf>
    <xf numFmtId="3" fontId="27" fillId="28" borderId="23" xfId="0" applyNumberFormat="1" applyFont="1" applyFill="1" applyBorder="1" applyAlignment="1">
      <alignment horizontal="right" wrapText="1"/>
    </xf>
    <xf numFmtId="0" fontId="18" fillId="0" borderId="23" xfId="0" applyFont="1" applyBorder="1" applyAlignment="1">
      <alignment horizontal="justify" vertical="center" wrapText="1"/>
    </xf>
    <xf numFmtId="49" fontId="24" fillId="5" borderId="40" xfId="0" applyNumberFormat="1" applyFont="1" applyFill="1" applyBorder="1" applyAlignment="1">
      <alignment horizontal="center" vertical="center"/>
    </xf>
    <xf numFmtId="49" fontId="24" fillId="5" borderId="48" xfId="0" applyNumberFormat="1" applyFont="1" applyFill="1" applyBorder="1" applyAlignment="1">
      <alignment horizontal="center" vertical="center"/>
    </xf>
    <xf numFmtId="0" fontId="21" fillId="5" borderId="48" xfId="0" applyFont="1" applyFill="1" applyBorder="1" applyAlignment="1">
      <alignment horizontal="center" vertical="center" wrapText="1"/>
    </xf>
    <xf numFmtId="0" fontId="18" fillId="0" borderId="23" xfId="0" applyNumberFormat="1" applyFont="1" applyFill="1" applyBorder="1" applyAlignment="1">
      <alignment horizontal="center" vertical="center"/>
    </xf>
    <xf numFmtId="49" fontId="18" fillId="0" borderId="23" xfId="0" applyNumberFormat="1" applyFont="1" applyBorder="1" applyAlignment="1">
      <alignment horizontal="center"/>
    </xf>
    <xf numFmtId="49" fontId="18" fillId="0" borderId="23" xfId="0" applyNumberFormat="1" applyFont="1" applyBorder="1" applyAlignment="1">
      <alignment horizontal="justify" wrapText="1"/>
    </xf>
    <xf numFmtId="49" fontId="18" fillId="0" borderId="39" xfId="0" applyNumberFormat="1" applyFont="1" applyFill="1" applyBorder="1" applyAlignment="1">
      <alignment horizontal="center" vertical="center" wrapText="1"/>
    </xf>
    <xf numFmtId="49" fontId="18" fillId="0" borderId="23" xfId="0" applyNumberFormat="1" applyFont="1" applyFill="1" applyBorder="1" applyAlignment="1">
      <alignment horizontal="center" vertical="center" wrapText="1"/>
    </xf>
    <xf numFmtId="49" fontId="18" fillId="0" borderId="40" xfId="0" applyNumberFormat="1" applyFont="1" applyFill="1" applyBorder="1" applyAlignment="1">
      <alignment horizontal="center" vertical="center" wrapText="1"/>
    </xf>
    <xf numFmtId="49" fontId="18" fillId="0" borderId="48" xfId="0" applyNumberFormat="1" applyFont="1" applyFill="1" applyBorder="1" applyAlignment="1">
      <alignment horizontal="center" vertical="center" wrapText="1"/>
    </xf>
    <xf numFmtId="213" fontId="29" fillId="5" borderId="15" xfId="0" applyNumberFormat="1" applyFont="1" applyFill="1" applyBorder="1" applyAlignment="1">
      <alignment horizontal="center" vertical="center" wrapText="1"/>
    </xf>
    <xf numFmtId="3" fontId="50" fillId="5" borderId="23" xfId="0" applyNumberFormat="1" applyFont="1" applyFill="1" applyBorder="1" applyAlignment="1">
      <alignment horizontal="right" wrapText="1"/>
    </xf>
    <xf numFmtId="3" fontId="50" fillId="5" borderId="24" xfId="0" applyNumberFormat="1" applyFont="1" applyFill="1" applyBorder="1" applyAlignment="1">
      <alignment horizontal="right" wrapText="1"/>
    </xf>
    <xf numFmtId="0" fontId="50" fillId="5" borderId="39" xfId="0" applyNumberFormat="1" applyFont="1" applyFill="1" applyBorder="1" applyAlignment="1">
      <alignment horizontal="center" vertical="center" wrapText="1"/>
    </xf>
    <xf numFmtId="49" fontId="50" fillId="5" borderId="23" xfId="0" applyNumberFormat="1" applyFont="1" applyFill="1" applyBorder="1" applyAlignment="1">
      <alignment horizontal="center" vertical="center" wrapText="1"/>
    </xf>
    <xf numFmtId="0" fontId="50" fillId="5" borderId="23" xfId="0" applyFont="1" applyFill="1" applyBorder="1" applyAlignment="1">
      <alignment horizontal="center" vertical="center" wrapText="1"/>
    </xf>
    <xf numFmtId="0" fontId="84" fillId="0" borderId="0" xfId="86" applyFont="1" applyBorder="1" applyAlignment="1">
      <alignment horizontal="right" vertical="center" wrapText="1"/>
      <protection/>
    </xf>
    <xf numFmtId="0" fontId="43" fillId="0" borderId="0" xfId="0" applyFont="1" applyAlignment="1">
      <alignment/>
    </xf>
    <xf numFmtId="0" fontId="16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0" xfId="0" applyFont="1" applyAlignment="1">
      <alignment/>
    </xf>
    <xf numFmtId="0" fontId="9" fillId="0" borderId="0" xfId="0" applyFont="1" applyAlignment="1">
      <alignment/>
    </xf>
    <xf numFmtId="0" fontId="85" fillId="0" borderId="0" xfId="0" applyFont="1" applyAlignment="1">
      <alignment horizontal="right"/>
    </xf>
    <xf numFmtId="0" fontId="18" fillId="0" borderId="23" xfId="0" applyFont="1" applyFill="1" applyBorder="1" applyAlignment="1">
      <alignment horizontal="center" vertical="center" wrapText="1"/>
    </xf>
    <xf numFmtId="49" fontId="24" fillId="0" borderId="23" xfId="0" applyNumberFormat="1" applyFont="1" applyBorder="1" applyAlignment="1">
      <alignment horizontal="center" vertical="center"/>
    </xf>
    <xf numFmtId="49" fontId="24" fillId="5" borderId="23" xfId="0" applyNumberFormat="1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3" fontId="50" fillId="0" borderId="23" xfId="0" applyNumberFormat="1" applyFont="1" applyFill="1" applyBorder="1" applyAlignment="1">
      <alignment horizontal="right" wrapText="1"/>
    </xf>
    <xf numFmtId="0" fontId="18" fillId="5" borderId="23" xfId="0" applyFont="1" applyFill="1" applyBorder="1" applyAlignment="1">
      <alignment horizontal="justify" vertical="center" wrapText="1"/>
    </xf>
    <xf numFmtId="3" fontId="18" fillId="5" borderId="23" xfId="0" applyNumberFormat="1" applyFont="1" applyFill="1" applyBorder="1" applyAlignment="1" applyProtection="1">
      <alignment horizontal="right" vertical="center"/>
      <protection locked="0"/>
    </xf>
    <xf numFmtId="0" fontId="24" fillId="5" borderId="23" xfId="0" applyFont="1" applyFill="1" applyBorder="1" applyAlignment="1">
      <alignment horizontal="center" vertical="center" wrapText="1"/>
    </xf>
    <xf numFmtId="49" fontId="24" fillId="0" borderId="23" xfId="0" applyNumberFormat="1" applyFont="1" applyFill="1" applyBorder="1" applyAlignment="1">
      <alignment horizontal="center" vertical="center" wrapText="1"/>
    </xf>
    <xf numFmtId="49" fontId="24" fillId="0" borderId="23" xfId="0" applyNumberFormat="1" applyFont="1" applyFill="1" applyBorder="1" applyAlignment="1">
      <alignment horizontal="center" vertical="center"/>
    </xf>
    <xf numFmtId="3" fontId="18" fillId="0" borderId="66" xfId="0" applyNumberFormat="1" applyFont="1" applyFill="1" applyBorder="1" applyAlignment="1" applyProtection="1">
      <alignment horizontal="right" vertical="center"/>
      <protection locked="0"/>
    </xf>
    <xf numFmtId="0" fontId="50" fillId="5" borderId="23" xfId="0" applyNumberFormat="1" applyFont="1" applyFill="1" applyBorder="1" applyAlignment="1">
      <alignment horizontal="center" vertical="center" wrapText="1"/>
    </xf>
    <xf numFmtId="2" fontId="29" fillId="5" borderId="23" xfId="85" applyNumberFormat="1" applyFont="1" applyFill="1" applyBorder="1" applyAlignment="1">
      <alignment horizontal="center" vertical="center" wrapText="1"/>
      <protection/>
    </xf>
    <xf numFmtId="49" fontId="86" fillId="5" borderId="23" xfId="0" applyNumberFormat="1" applyFont="1" applyFill="1" applyBorder="1" applyAlignment="1">
      <alignment horizontal="center" vertical="center"/>
    </xf>
    <xf numFmtId="0" fontId="87" fillId="5" borderId="23" xfId="0" applyFont="1" applyFill="1" applyBorder="1" applyAlignment="1">
      <alignment horizontal="justify" vertical="center" wrapText="1"/>
    </xf>
    <xf numFmtId="3" fontId="86" fillId="5" borderId="23" xfId="0" applyNumberFormat="1" applyFont="1" applyFill="1" applyBorder="1" applyAlignment="1">
      <alignment horizontal="right" vertical="center"/>
    </xf>
    <xf numFmtId="0" fontId="88" fillId="5" borderId="0" xfId="86" applyFont="1" applyFill="1" applyBorder="1" applyAlignment="1">
      <alignment horizontal="right" vertical="center" wrapText="1"/>
      <protection/>
    </xf>
    <xf numFmtId="0" fontId="89" fillId="5" borderId="0" xfId="0" applyFont="1" applyFill="1" applyAlignment="1">
      <alignment/>
    </xf>
    <xf numFmtId="4" fontId="24" fillId="5" borderId="24" xfId="0" applyNumberFormat="1" applyFont="1" applyFill="1" applyBorder="1" applyAlignment="1">
      <alignment horizontal="right" vertical="center"/>
    </xf>
    <xf numFmtId="4" fontId="18" fillId="0" borderId="24" xfId="0" applyNumberFormat="1" applyFont="1" applyFill="1" applyBorder="1" applyAlignment="1">
      <alignment horizontal="right" wrapText="1"/>
    </xf>
    <xf numFmtId="4" fontId="18" fillId="0" borderId="24" xfId="0" applyNumberFormat="1" applyFont="1" applyFill="1" applyBorder="1" applyAlignment="1" applyProtection="1">
      <alignment horizontal="right" vertical="center"/>
      <protection locked="0"/>
    </xf>
    <xf numFmtId="4" fontId="24" fillId="5" borderId="24" xfId="0" applyNumberFormat="1" applyFont="1" applyFill="1" applyBorder="1" applyAlignment="1" applyProtection="1">
      <alignment horizontal="right" vertical="center"/>
      <protection locked="0"/>
    </xf>
    <xf numFmtId="4" fontId="18" fillId="0" borderId="24" xfId="0" applyNumberFormat="1" applyFont="1" applyFill="1" applyBorder="1" applyAlignment="1">
      <alignment horizontal="right" vertical="center"/>
    </xf>
    <xf numFmtId="4" fontId="18" fillId="5" borderId="24" xfId="0" applyNumberFormat="1" applyFont="1" applyFill="1" applyBorder="1" applyAlignment="1">
      <alignment horizontal="right" vertical="center"/>
    </xf>
    <xf numFmtId="4" fontId="50" fillId="5" borderId="24" xfId="0" applyNumberFormat="1" applyFont="1" applyFill="1" applyBorder="1" applyAlignment="1">
      <alignment horizontal="right" wrapText="1"/>
    </xf>
    <xf numFmtId="4" fontId="18" fillId="0" borderId="67" xfId="0" applyNumberFormat="1" applyFont="1" applyFill="1" applyBorder="1" applyAlignment="1" applyProtection="1">
      <alignment horizontal="right" vertical="center"/>
      <protection locked="0"/>
    </xf>
    <xf numFmtId="4" fontId="29" fillId="5" borderId="16" xfId="0" applyNumberFormat="1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38" fillId="0" borderId="68" xfId="86" applyFont="1" applyBorder="1" applyAlignment="1">
      <alignment horizontal="center" vertical="center" wrapText="1"/>
      <protection/>
    </xf>
    <xf numFmtId="0" fontId="38" fillId="0" borderId="69" xfId="86" applyFont="1" applyBorder="1" applyAlignment="1">
      <alignment horizontal="center" vertical="center" wrapText="1"/>
      <protection/>
    </xf>
    <xf numFmtId="0" fontId="38" fillId="0" borderId="12" xfId="86" applyFont="1" applyBorder="1" applyAlignment="1">
      <alignment horizontal="center" vertical="center" wrapText="1"/>
      <protection/>
    </xf>
    <xf numFmtId="49" fontId="24" fillId="0" borderId="57" xfId="0" applyNumberFormat="1" applyFont="1" applyBorder="1" applyAlignment="1">
      <alignment horizontal="center" vertical="center"/>
    </xf>
    <xf numFmtId="2" fontId="26" fillId="0" borderId="57" xfId="85" applyNumberFormat="1" applyFont="1" applyFill="1" applyBorder="1" applyAlignment="1" quotePrefix="1">
      <alignment horizontal="center" vertical="center" wrapText="1"/>
      <protection/>
    </xf>
    <xf numFmtId="2" fontId="26" fillId="0" borderId="57" xfId="85" applyNumberFormat="1" applyFont="1" applyBorder="1" applyAlignment="1" quotePrefix="1">
      <alignment vertical="center" wrapText="1"/>
      <protection/>
    </xf>
    <xf numFmtId="0" fontId="15" fillId="0" borderId="0" xfId="0" applyFont="1" applyAlignment="1">
      <alignment horizontal="left"/>
    </xf>
    <xf numFmtId="0" fontId="0" fillId="0" borderId="0" xfId="0" applyAlignment="1">
      <alignment/>
    </xf>
    <xf numFmtId="0" fontId="29" fillId="5" borderId="14" xfId="86" applyFont="1" applyFill="1" applyBorder="1" applyAlignment="1">
      <alignment horizontal="center" vertical="center" wrapText="1"/>
      <protection/>
    </xf>
    <xf numFmtId="0" fontId="29" fillId="5" borderId="15" xfId="86" applyFont="1" applyFill="1" applyBorder="1" applyAlignment="1">
      <alignment horizontal="center" vertical="center" wrapText="1"/>
      <protection/>
    </xf>
    <xf numFmtId="0" fontId="37" fillId="0" borderId="60" xfId="0" applyFont="1" applyBorder="1" applyAlignment="1">
      <alignment horizontal="center" vertical="center" wrapText="1"/>
    </xf>
    <xf numFmtId="0" fontId="37" fillId="0" borderId="63" xfId="0" applyFont="1" applyBorder="1" applyAlignment="1">
      <alignment horizontal="center" vertical="center" wrapText="1"/>
    </xf>
    <xf numFmtId="49" fontId="5" fillId="0" borderId="60" xfId="0" applyNumberFormat="1" applyFont="1" applyBorder="1" applyAlignment="1" applyProtection="1">
      <alignment horizontal="center" vertical="center" wrapText="1"/>
      <protection locked="0"/>
    </xf>
    <xf numFmtId="49" fontId="5" fillId="0" borderId="63" xfId="0" applyNumberFormat="1" applyFont="1" applyBorder="1" applyAlignment="1" applyProtection="1">
      <alignment horizontal="center" vertical="center" wrapText="1"/>
      <protection locked="0"/>
    </xf>
    <xf numFmtId="0" fontId="5" fillId="0" borderId="60" xfId="0" applyFont="1" applyBorder="1" applyAlignment="1" applyProtection="1">
      <alignment horizontal="center" vertical="center" wrapText="1"/>
      <protection locked="0"/>
    </xf>
    <xf numFmtId="0" fontId="5" fillId="0" borderId="63" xfId="0" applyFont="1" applyBorder="1" applyAlignment="1" applyProtection="1">
      <alignment horizontal="center" vertical="center" wrapText="1"/>
      <protection locked="0"/>
    </xf>
    <xf numFmtId="49" fontId="5" fillId="0" borderId="65" xfId="0" applyNumberFormat="1" applyFont="1" applyBorder="1" applyAlignment="1" applyProtection="1">
      <alignment horizontal="center" vertical="center" wrapText="1"/>
      <protection locked="0"/>
    </xf>
    <xf numFmtId="49" fontId="5" fillId="0" borderId="62" xfId="0" applyNumberFormat="1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left" wrapText="1"/>
    </xf>
    <xf numFmtId="0" fontId="52" fillId="0" borderId="0" xfId="86" applyFont="1" applyAlignment="1">
      <alignment horizontal="center" wrapText="1"/>
      <protection/>
    </xf>
    <xf numFmtId="0" fontId="37" fillId="0" borderId="61" xfId="0" applyFont="1" applyBorder="1" applyAlignment="1">
      <alignment horizontal="center" vertical="center" wrapText="1"/>
    </xf>
    <xf numFmtId="0" fontId="37" fillId="0" borderId="64" xfId="0" applyFont="1" applyBorder="1" applyAlignment="1">
      <alignment horizontal="center" vertical="center" wrapText="1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8" fillId="0" borderId="0" xfId="0" applyFont="1" applyFill="1" applyBorder="1" applyAlignment="1" applyProtection="1">
      <alignment horizontal="center" vertical="top" wrapText="1"/>
      <protection locked="0"/>
    </xf>
    <xf numFmtId="0" fontId="57" fillId="0" borderId="70" xfId="0" applyFont="1" applyFill="1" applyBorder="1" applyAlignment="1" applyProtection="1">
      <alignment horizontal="center" vertical="center"/>
      <protection locked="0"/>
    </xf>
    <xf numFmtId="0" fontId="57" fillId="0" borderId="55" xfId="0" applyFont="1" applyFill="1" applyBorder="1" applyAlignment="1" applyProtection="1">
      <alignment horizontal="center" vertical="center"/>
      <protection locked="0"/>
    </xf>
    <xf numFmtId="0" fontId="57" fillId="0" borderId="70" xfId="0" applyFont="1" applyFill="1" applyBorder="1" applyAlignment="1" applyProtection="1">
      <alignment horizontal="center" vertical="center" wrapText="1"/>
      <protection locked="0"/>
    </xf>
    <xf numFmtId="0" fontId="57" fillId="0" borderId="55" xfId="0" applyFont="1" applyFill="1" applyBorder="1" applyAlignment="1" applyProtection="1">
      <alignment horizontal="center" vertical="center" wrapText="1"/>
      <protection locked="0"/>
    </xf>
    <xf numFmtId="0" fontId="57" fillId="0" borderId="71" xfId="0" applyFont="1" applyFill="1" applyBorder="1" applyAlignment="1" applyProtection="1">
      <alignment horizontal="center" vertical="center" wrapText="1"/>
      <protection locked="0"/>
    </xf>
    <xf numFmtId="0" fontId="57" fillId="0" borderId="71" xfId="0" applyFont="1" applyFill="1" applyBorder="1" applyAlignment="1" applyProtection="1">
      <alignment horizontal="center" vertical="center"/>
      <protection locked="0"/>
    </xf>
    <xf numFmtId="49" fontId="5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56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56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39" xfId="0" applyFont="1" applyFill="1" applyBorder="1" applyAlignment="1" applyProtection="1">
      <alignment horizontal="center" vertical="center" wrapText="1"/>
      <protection locked="0"/>
    </xf>
    <xf numFmtId="0" fontId="57" fillId="0" borderId="72" xfId="0" applyFont="1" applyFill="1" applyBorder="1" applyAlignment="1" applyProtection="1">
      <alignment horizontal="center" vertical="center" wrapText="1"/>
      <protection locked="0"/>
    </xf>
    <xf numFmtId="0" fontId="57" fillId="0" borderId="24" xfId="0" applyFont="1" applyFill="1" applyBorder="1" applyAlignment="1" applyProtection="1">
      <alignment horizontal="center" vertical="center" wrapText="1"/>
      <protection locked="0"/>
    </xf>
    <xf numFmtId="0" fontId="57" fillId="0" borderId="73" xfId="0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Fill="1" applyBorder="1" applyAlignment="1" applyProtection="1">
      <alignment horizontal="center" vertical="center" wrapText="1"/>
      <protection locked="0"/>
    </xf>
    <xf numFmtId="0" fontId="57" fillId="0" borderId="17" xfId="0" applyFont="1" applyFill="1" applyBorder="1" applyAlignment="1" applyProtection="1">
      <alignment horizontal="center" vertical="center" wrapText="1"/>
      <protection locked="0"/>
    </xf>
    <xf numFmtId="0" fontId="57" fillId="0" borderId="19" xfId="0" applyFont="1" applyFill="1" applyBorder="1" applyAlignment="1" applyProtection="1">
      <alignment horizontal="center" vertical="center" wrapText="1"/>
      <protection locked="0"/>
    </xf>
    <xf numFmtId="0" fontId="57" fillId="0" borderId="21" xfId="0" applyFont="1" applyFill="1" applyBorder="1" applyAlignment="1" applyProtection="1">
      <alignment horizontal="center" vertical="center" wrapText="1"/>
      <protection locked="0"/>
    </xf>
    <xf numFmtId="0" fontId="20" fillId="0" borderId="26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vertical="top" wrapText="1"/>
      <protection locked="0"/>
    </xf>
    <xf numFmtId="0" fontId="33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top" wrapText="1"/>
      <protection locked="0"/>
    </xf>
    <xf numFmtId="0" fontId="33" fillId="0" borderId="57" xfId="0" applyNumberFormat="1" applyFont="1" applyFill="1" applyBorder="1" applyAlignment="1" applyProtection="1">
      <alignment horizontal="center" vertical="center" wrapText="1"/>
      <protection/>
    </xf>
    <xf numFmtId="0" fontId="33" fillId="0" borderId="48" xfId="0" applyNumberFormat="1" applyFont="1" applyFill="1" applyBorder="1" applyAlignment="1" applyProtection="1">
      <alignment horizontal="center" vertical="center" wrapText="1"/>
      <protection/>
    </xf>
    <xf numFmtId="0" fontId="54" fillId="0" borderId="23" xfId="0" applyNumberFormat="1" applyFont="1" applyFill="1" applyBorder="1" applyAlignment="1" applyProtection="1">
      <alignment horizontal="center" vertical="center" wrapText="1"/>
      <protection/>
    </xf>
    <xf numFmtId="0" fontId="33" fillId="0" borderId="30" xfId="0" applyNumberFormat="1" applyFont="1" applyFill="1" applyBorder="1" applyAlignment="1" applyProtection="1">
      <alignment horizontal="center" vertical="center" wrapText="1"/>
      <protection/>
    </xf>
    <xf numFmtId="0" fontId="33" fillId="0" borderId="53" xfId="0" applyNumberFormat="1" applyFont="1" applyFill="1" applyBorder="1" applyAlignment="1" applyProtection="1">
      <alignment horizontal="center" vertical="center" wrapText="1"/>
      <protection/>
    </xf>
    <xf numFmtId="0" fontId="33" fillId="0" borderId="29" xfId="0" applyNumberFormat="1" applyFont="1" applyFill="1" applyBorder="1" applyAlignment="1" applyProtection="1">
      <alignment horizontal="center" vertical="center" wrapText="1"/>
      <protection/>
    </xf>
    <xf numFmtId="0" fontId="33" fillId="0" borderId="66" xfId="0" applyNumberFormat="1" applyFont="1" applyFill="1" applyBorder="1" applyAlignment="1" applyProtection="1">
      <alignment horizontal="center" vertical="center" wrapText="1"/>
      <protection/>
    </xf>
    <xf numFmtId="0" fontId="37" fillId="0" borderId="70" xfId="0" applyFont="1" applyFill="1" applyBorder="1" applyAlignment="1" applyProtection="1">
      <alignment horizontal="center" vertical="center"/>
      <protection locked="0"/>
    </xf>
    <xf numFmtId="0" fontId="37" fillId="0" borderId="55" xfId="0" applyFont="1" applyFill="1" applyBorder="1" applyAlignment="1" applyProtection="1">
      <alignment horizontal="center" vertical="center"/>
      <protection locked="0"/>
    </xf>
    <xf numFmtId="0" fontId="37" fillId="0" borderId="51" xfId="0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31" xfId="0" applyFont="1" applyFill="1" applyBorder="1" applyAlignment="1" applyProtection="1">
      <alignment horizontal="center" vertical="top" wrapText="1"/>
      <protection locked="0"/>
    </xf>
    <xf numFmtId="0" fontId="7" fillId="0" borderId="74" xfId="0" applyFont="1" applyFill="1" applyBorder="1" applyAlignment="1" applyProtection="1">
      <alignment horizontal="center" vertical="top" wrapText="1"/>
      <protection locked="0"/>
    </xf>
    <xf numFmtId="0" fontId="37" fillId="0" borderId="23" xfId="0" applyFont="1" applyFill="1" applyBorder="1" applyAlignment="1" applyProtection="1">
      <alignment horizontal="center" vertical="center" wrapText="1"/>
      <protection locked="0"/>
    </xf>
    <xf numFmtId="0" fontId="37" fillId="0" borderId="56" xfId="0" applyFont="1" applyFill="1" applyBorder="1" applyAlignment="1" applyProtection="1">
      <alignment horizontal="center" vertical="center" wrapText="1"/>
      <protection locked="0"/>
    </xf>
    <xf numFmtId="0" fontId="37" fillId="0" borderId="24" xfId="0" applyFont="1" applyFill="1" applyBorder="1" applyAlignment="1" applyProtection="1">
      <alignment horizontal="center" vertical="center" wrapText="1"/>
      <protection locked="0"/>
    </xf>
    <xf numFmtId="0" fontId="37" fillId="0" borderId="73" xfId="0" applyFont="1" applyFill="1" applyBorder="1" applyAlignment="1" applyProtection="1">
      <alignment horizontal="center" vertical="center" wrapText="1"/>
      <protection locked="0"/>
    </xf>
    <xf numFmtId="0" fontId="37" fillId="0" borderId="39" xfId="0" applyFont="1" applyFill="1" applyBorder="1" applyAlignment="1" applyProtection="1">
      <alignment horizontal="center" vertical="center" wrapText="1"/>
      <protection locked="0"/>
    </xf>
    <xf numFmtId="0" fontId="37" fillId="0" borderId="7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22" fillId="0" borderId="0" xfId="0" applyFont="1" applyFill="1" applyBorder="1" applyAlignment="1" applyProtection="1">
      <alignment horizontal="center" vertical="top" wrapText="1"/>
      <protection locked="0"/>
    </xf>
    <xf numFmtId="49" fontId="13" fillId="0" borderId="17" xfId="0" applyNumberFormat="1" applyFont="1" applyBorder="1" applyAlignment="1" applyProtection="1">
      <alignment horizontal="center" vertical="center" wrapText="1"/>
      <protection locked="0"/>
    </xf>
    <xf numFmtId="49" fontId="13" fillId="0" borderId="19" xfId="0" applyNumberFormat="1" applyFont="1" applyBorder="1" applyAlignment="1" applyProtection="1">
      <alignment horizontal="center" vertical="center" wrapText="1"/>
      <protection locked="0"/>
    </xf>
    <xf numFmtId="49" fontId="13" fillId="0" borderId="21" xfId="0" applyNumberFormat="1" applyFont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Border="1" applyAlignment="1" applyProtection="1">
      <alignment horizontal="center" vertical="center" wrapText="1"/>
      <protection locked="0"/>
    </xf>
    <xf numFmtId="49" fontId="3" fillId="0" borderId="19" xfId="0" applyNumberFormat="1" applyFont="1" applyBorder="1" applyAlignment="1" applyProtection="1">
      <alignment horizontal="center" vertical="center" wrapText="1"/>
      <protection locked="0"/>
    </xf>
    <xf numFmtId="49" fontId="3" fillId="0" borderId="21" xfId="0" applyNumberFormat="1" applyFont="1" applyBorder="1" applyAlignment="1" applyProtection="1">
      <alignment horizontal="center" vertical="center" wrapText="1"/>
      <protection locked="0"/>
    </xf>
    <xf numFmtId="0" fontId="37" fillId="0" borderId="70" xfId="0" applyFont="1" applyFill="1" applyBorder="1" applyAlignment="1" applyProtection="1">
      <alignment horizontal="center" vertical="center" wrapText="1"/>
      <protection locked="0"/>
    </xf>
    <xf numFmtId="0" fontId="37" fillId="0" borderId="55" xfId="0" applyFont="1" applyFill="1" applyBorder="1" applyAlignment="1" applyProtection="1">
      <alignment horizontal="center" vertical="center" wrapText="1"/>
      <protection locked="0"/>
    </xf>
    <xf numFmtId="0" fontId="37" fillId="0" borderId="71" xfId="0" applyFont="1" applyFill="1" applyBorder="1" applyAlignment="1" applyProtection="1">
      <alignment horizontal="center" vertical="center" wrapText="1"/>
      <protection locked="0"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'язана клітинка" xfId="76"/>
    <cellStyle name="Итог" xfId="77"/>
    <cellStyle name="Контрольна клітинка" xfId="78"/>
    <cellStyle name="Контрольная ячейка" xfId="79"/>
    <cellStyle name="Назва" xfId="80"/>
    <cellStyle name="Название" xfId="81"/>
    <cellStyle name="Нейтральный" xfId="82"/>
    <cellStyle name="Обчислення" xfId="83"/>
    <cellStyle name="Обычный 2" xfId="84"/>
    <cellStyle name="Обычный_2Бр" xfId="85"/>
    <cellStyle name="Обычный_Бюджет розвитку" xfId="86"/>
    <cellStyle name="Followed Hyperlink" xfId="87"/>
    <cellStyle name="Підсумок" xfId="88"/>
    <cellStyle name="Плохой" xfId="89"/>
    <cellStyle name="Поганий" xfId="90"/>
    <cellStyle name="Пояснение" xfId="91"/>
    <cellStyle name="Примечание" xfId="92"/>
    <cellStyle name="Примечание 2" xfId="93"/>
    <cellStyle name="Примітка" xfId="94"/>
    <cellStyle name="Percent" xfId="95"/>
    <cellStyle name="Результат" xfId="96"/>
    <cellStyle name="Связанная ячейка" xfId="97"/>
    <cellStyle name="Середній" xfId="98"/>
    <cellStyle name="Текст попередження" xfId="99"/>
    <cellStyle name="Текст пояснення" xfId="100"/>
    <cellStyle name="Текст предупреждения" xfId="101"/>
    <cellStyle name="Тысячи [0]_Розподіл (2)" xfId="102"/>
    <cellStyle name="Тысячи_Розподіл (2)" xfId="103"/>
    <cellStyle name="Comma" xfId="104"/>
    <cellStyle name="Comma [0]" xfId="105"/>
    <cellStyle name="Хорош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MUSORKA$\OBLBUDGET\2015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52;&#1072;&#1090;&#1077;&#1088;&#1110;&#1072;&#1083;&#1080;%20&#1085;&#1072;%20&#1089;&#1077;&#1089;&#1110;&#1102;\2014\&#1059;&#1090;&#1086;&#1095;&#1085;&#1077;&#1085;&#1085;&#1103;%20&#1073;&#1102;&#1076;&#1078;&#1077;&#1090;&#1091;%202014\&#1055;&#1110;&#1089;&#1083;&#1103;%20&#1089;&#1077;&#1089;&#1110;&#1111;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K595"/>
  <sheetViews>
    <sheetView showZeros="0" tabSelected="1" view="pageBreakPreview" zoomScale="75" zoomScaleNormal="75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I61" sqref="I61"/>
    </sheetView>
  </sheetViews>
  <sheetFormatPr defaultColWidth="9.00390625" defaultRowHeight="12.75"/>
  <cols>
    <col min="1" max="1" width="14.00390625" style="0" customWidth="1"/>
    <col min="2" max="2" width="12.00390625" style="0" customWidth="1"/>
    <col min="3" max="3" width="13.625" style="0" customWidth="1"/>
    <col min="4" max="4" width="48.875" style="0" customWidth="1"/>
    <col min="5" max="5" width="63.875" style="0" customWidth="1"/>
    <col min="6" max="6" width="16.875" style="0" customWidth="1"/>
    <col min="7" max="7" width="13.375" style="0" customWidth="1"/>
    <col min="8" max="8" width="15.125" style="0" customWidth="1"/>
    <col min="9" max="9" width="17.375" style="0" customWidth="1"/>
    <col min="10" max="10" width="15.625" style="55" customWidth="1"/>
    <col min="11" max="11" width="10.00390625" style="0" customWidth="1"/>
  </cols>
  <sheetData>
    <row r="1" spans="1:10" ht="24.75" customHeight="1">
      <c r="A1" s="60"/>
      <c r="B1" s="60"/>
      <c r="C1" s="60"/>
      <c r="D1" s="60"/>
      <c r="E1" s="60"/>
      <c r="F1" s="591" t="s">
        <v>549</v>
      </c>
      <c r="G1" s="591"/>
      <c r="H1" s="591"/>
      <c r="I1" s="591"/>
      <c r="J1" s="532"/>
    </row>
    <row r="2" spans="1:10" ht="36" customHeight="1">
      <c r="A2" s="60"/>
      <c r="B2" s="60"/>
      <c r="C2" s="60"/>
      <c r="D2" s="60"/>
      <c r="E2" s="60"/>
      <c r="F2" s="641" t="s">
        <v>587</v>
      </c>
      <c r="G2" s="641"/>
      <c r="H2" s="641"/>
      <c r="I2" s="641"/>
      <c r="J2" s="533"/>
    </row>
    <row r="3" spans="1:10" ht="21.75" customHeight="1">
      <c r="A3" s="60"/>
      <c r="B3" s="60"/>
      <c r="C3" s="60"/>
      <c r="D3" s="60"/>
      <c r="E3" s="60"/>
      <c r="F3" s="592"/>
      <c r="G3" s="591"/>
      <c r="H3" s="591"/>
      <c r="I3" s="591"/>
      <c r="J3" s="533"/>
    </row>
    <row r="4" spans="1:10" ht="12.75" customHeight="1">
      <c r="A4" s="60"/>
      <c r="B4" s="60"/>
      <c r="C4" s="60"/>
      <c r="D4" s="60"/>
      <c r="E4" s="60"/>
      <c r="F4" s="60"/>
      <c r="G4" s="60"/>
      <c r="H4" s="67"/>
      <c r="I4" s="68"/>
      <c r="J4" s="534"/>
    </row>
    <row r="5" spans="1:10" ht="15.75" customHeight="1">
      <c r="A5" s="642" t="s">
        <v>555</v>
      </c>
      <c r="B5" s="642"/>
      <c r="C5" s="642"/>
      <c r="D5" s="642"/>
      <c r="E5" s="642"/>
      <c r="F5" s="642"/>
      <c r="G5" s="642"/>
      <c r="H5" s="642"/>
      <c r="I5" s="642"/>
      <c r="J5" s="535"/>
    </row>
    <row r="6" spans="1:10" ht="7.5" customHeight="1">
      <c r="A6" s="642"/>
      <c r="B6" s="642"/>
      <c r="C6" s="642"/>
      <c r="D6" s="642"/>
      <c r="E6" s="642"/>
      <c r="F6" s="642"/>
      <c r="G6" s="642"/>
      <c r="H6" s="642"/>
      <c r="I6" s="642"/>
      <c r="J6" s="535"/>
    </row>
    <row r="7" spans="1:10" ht="13.5" thickBot="1">
      <c r="A7" s="60"/>
      <c r="B7" s="60"/>
      <c r="C7" s="60"/>
      <c r="D7" s="60"/>
      <c r="E7" s="60"/>
      <c r="F7" s="60"/>
      <c r="G7" s="60"/>
      <c r="H7" s="60"/>
      <c r="I7" s="99" t="s">
        <v>4</v>
      </c>
      <c r="J7" s="99"/>
    </row>
    <row r="8" spans="1:10" ht="38.25" customHeight="1">
      <c r="A8" s="639" t="s">
        <v>133</v>
      </c>
      <c r="B8" s="635" t="s">
        <v>134</v>
      </c>
      <c r="C8" s="635" t="s">
        <v>575</v>
      </c>
      <c r="D8" s="637" t="s">
        <v>135</v>
      </c>
      <c r="E8" s="633" t="s">
        <v>300</v>
      </c>
      <c r="F8" s="633" t="s">
        <v>60</v>
      </c>
      <c r="G8" s="633" t="s">
        <v>414</v>
      </c>
      <c r="H8" s="633" t="s">
        <v>543</v>
      </c>
      <c r="I8" s="643" t="s">
        <v>544</v>
      </c>
      <c r="J8" s="536"/>
    </row>
    <row r="9" spans="1:10" ht="67.5" customHeight="1" thickBot="1">
      <c r="A9" s="640"/>
      <c r="B9" s="636"/>
      <c r="C9" s="636"/>
      <c r="D9" s="638"/>
      <c r="E9" s="634"/>
      <c r="F9" s="634"/>
      <c r="G9" s="634"/>
      <c r="H9" s="634"/>
      <c r="I9" s="644"/>
      <c r="J9" s="536"/>
    </row>
    <row r="10" spans="1:10" ht="12" customHeight="1" thickBot="1">
      <c r="A10" s="542" t="s">
        <v>506</v>
      </c>
      <c r="B10" s="543" t="s">
        <v>507</v>
      </c>
      <c r="C10" s="543" t="s">
        <v>398</v>
      </c>
      <c r="D10" s="623">
        <v>4</v>
      </c>
      <c r="E10" s="625">
        <v>5</v>
      </c>
      <c r="F10" s="624">
        <v>6</v>
      </c>
      <c r="G10" s="544">
        <v>7</v>
      </c>
      <c r="H10" s="544">
        <v>8</v>
      </c>
      <c r="I10" s="545">
        <v>9</v>
      </c>
      <c r="J10" s="537"/>
    </row>
    <row r="11" spans="1:10" ht="20.25" hidden="1">
      <c r="A11" s="546" t="s">
        <v>62</v>
      </c>
      <c r="B11" s="547"/>
      <c r="C11" s="547"/>
      <c r="D11" s="548"/>
      <c r="E11" s="548"/>
      <c r="F11" s="540"/>
      <c r="G11" s="540"/>
      <c r="H11" s="540"/>
      <c r="I11" s="541"/>
      <c r="J11" s="537"/>
    </row>
    <row r="12" spans="1:10" s="589" customFormat="1" ht="19.5" hidden="1">
      <c r="A12" s="585" t="s">
        <v>93</v>
      </c>
      <c r="B12" s="586"/>
      <c r="C12" s="586"/>
      <c r="D12" s="587"/>
      <c r="E12" s="587"/>
      <c r="F12" s="583"/>
      <c r="G12" s="583"/>
      <c r="H12" s="583"/>
      <c r="I12" s="584"/>
      <c r="J12" s="588"/>
    </row>
    <row r="13" spans="1:10" ht="18.75" hidden="1">
      <c r="A13" s="549" t="s">
        <v>404</v>
      </c>
      <c r="B13" s="550" t="s">
        <v>136</v>
      </c>
      <c r="C13" s="551"/>
      <c r="D13" s="552"/>
      <c r="E13" s="552"/>
      <c r="F13" s="380"/>
      <c r="G13" s="380"/>
      <c r="H13" s="380"/>
      <c r="I13" s="381"/>
      <c r="J13" s="537"/>
    </row>
    <row r="14" spans="1:10" ht="20.25" hidden="1">
      <c r="A14" s="553" t="s">
        <v>141</v>
      </c>
      <c r="B14" s="554"/>
      <c r="C14" s="554"/>
      <c r="D14" s="555"/>
      <c r="E14" s="555"/>
      <c r="F14" s="556"/>
      <c r="G14" s="556"/>
      <c r="H14" s="556"/>
      <c r="I14" s="115"/>
      <c r="J14" s="537"/>
    </row>
    <row r="15" spans="1:10" s="589" customFormat="1" ht="19.5" hidden="1">
      <c r="A15" s="585" t="s">
        <v>269</v>
      </c>
      <c r="B15" s="586"/>
      <c r="C15" s="586"/>
      <c r="D15" s="587"/>
      <c r="E15" s="587"/>
      <c r="F15" s="583"/>
      <c r="G15" s="583"/>
      <c r="H15" s="583"/>
      <c r="I15" s="584"/>
      <c r="J15" s="588"/>
    </row>
    <row r="16" spans="1:10" ht="18.75" hidden="1">
      <c r="A16" s="557" t="s">
        <v>467</v>
      </c>
      <c r="B16" s="539">
        <v>8600</v>
      </c>
      <c r="C16" s="558"/>
      <c r="D16" s="559"/>
      <c r="E16" s="559"/>
      <c r="F16" s="530"/>
      <c r="G16" s="530"/>
      <c r="H16" s="530"/>
      <c r="I16" s="120"/>
      <c r="J16" s="537"/>
    </row>
    <row r="17" spans="1:10" ht="19.5" customHeight="1" hidden="1">
      <c r="A17" s="553" t="s">
        <v>143</v>
      </c>
      <c r="B17" s="554"/>
      <c r="C17" s="554"/>
      <c r="D17" s="555"/>
      <c r="E17" s="555"/>
      <c r="F17" s="204"/>
      <c r="G17" s="204"/>
      <c r="H17" s="204"/>
      <c r="I17" s="182"/>
      <c r="J17" s="537"/>
    </row>
    <row r="18" spans="1:10" s="589" customFormat="1" ht="19.5" hidden="1">
      <c r="A18" s="585" t="s">
        <v>347</v>
      </c>
      <c r="B18" s="586"/>
      <c r="C18" s="586"/>
      <c r="D18" s="587"/>
      <c r="E18" s="587"/>
      <c r="F18" s="583"/>
      <c r="G18" s="583"/>
      <c r="H18" s="583"/>
      <c r="I18" s="584"/>
      <c r="J18" s="588"/>
    </row>
    <row r="19" spans="1:10" ht="18.75" hidden="1">
      <c r="A19" s="560" t="s">
        <v>405</v>
      </c>
      <c r="B19" s="550" t="s">
        <v>66</v>
      </c>
      <c r="C19" s="550"/>
      <c r="D19" s="561"/>
      <c r="E19" s="561"/>
      <c r="F19" s="447"/>
      <c r="G19" s="447"/>
      <c r="H19" s="447"/>
      <c r="I19" s="122"/>
      <c r="J19" s="537"/>
    </row>
    <row r="20" spans="1:10" ht="18.75" hidden="1">
      <c r="A20" s="562" t="s">
        <v>32</v>
      </c>
      <c r="B20" s="563" t="s">
        <v>371</v>
      </c>
      <c r="C20" s="563"/>
      <c r="D20" s="564"/>
      <c r="E20" s="564"/>
      <c r="F20" s="447"/>
      <c r="G20" s="447"/>
      <c r="H20" s="447"/>
      <c r="I20" s="122"/>
      <c r="J20" s="537"/>
    </row>
    <row r="21" spans="1:10" ht="18.75" hidden="1">
      <c r="A21" s="562" t="s">
        <v>199</v>
      </c>
      <c r="B21" s="563" t="s">
        <v>208</v>
      </c>
      <c r="C21" s="558"/>
      <c r="D21" s="564"/>
      <c r="E21" s="564"/>
      <c r="F21" s="447"/>
      <c r="G21" s="447"/>
      <c r="H21" s="447"/>
      <c r="I21" s="122"/>
      <c r="J21" s="537"/>
    </row>
    <row r="22" spans="1:10" ht="20.25" hidden="1">
      <c r="A22" s="565" t="s">
        <v>144</v>
      </c>
      <c r="B22" s="566"/>
      <c r="C22" s="566"/>
      <c r="D22" s="555"/>
      <c r="E22" s="555"/>
      <c r="F22" s="204"/>
      <c r="G22" s="204"/>
      <c r="H22" s="204"/>
      <c r="I22" s="182"/>
      <c r="J22" s="537"/>
    </row>
    <row r="23" spans="1:10" s="589" customFormat="1" ht="19.5" hidden="1">
      <c r="A23" s="585" t="s">
        <v>83</v>
      </c>
      <c r="B23" s="586"/>
      <c r="C23" s="586"/>
      <c r="D23" s="587"/>
      <c r="E23" s="587"/>
      <c r="F23" s="583"/>
      <c r="G23" s="583"/>
      <c r="H23" s="583"/>
      <c r="I23" s="584"/>
      <c r="J23" s="588"/>
    </row>
    <row r="24" spans="1:10" ht="18.75" hidden="1">
      <c r="A24" s="567" t="s">
        <v>406</v>
      </c>
      <c r="B24" s="568" t="s">
        <v>370</v>
      </c>
      <c r="C24" s="568"/>
      <c r="D24" s="569"/>
      <c r="E24" s="569"/>
      <c r="F24" s="570"/>
      <c r="G24" s="570"/>
      <c r="H24" s="570"/>
      <c r="I24" s="446"/>
      <c r="J24" s="537"/>
    </row>
    <row r="25" spans="1:10" ht="18.75" hidden="1">
      <c r="A25" s="557" t="s">
        <v>345</v>
      </c>
      <c r="B25" s="558" t="s">
        <v>460</v>
      </c>
      <c r="C25" s="558"/>
      <c r="D25" s="571"/>
      <c r="E25" s="571"/>
      <c r="F25" s="126"/>
      <c r="G25" s="126"/>
      <c r="H25" s="126"/>
      <c r="I25" s="189"/>
      <c r="J25" s="537"/>
    </row>
    <row r="26" spans="1:10" ht="20.25" hidden="1">
      <c r="A26" s="572" t="s">
        <v>145</v>
      </c>
      <c r="B26" s="573"/>
      <c r="C26" s="573"/>
      <c r="D26" s="574"/>
      <c r="E26" s="574"/>
      <c r="F26" s="204"/>
      <c r="G26" s="204"/>
      <c r="H26" s="204"/>
      <c r="I26" s="182"/>
      <c r="J26" s="537"/>
    </row>
    <row r="27" spans="1:10" s="589" customFormat="1" ht="19.5" hidden="1">
      <c r="A27" s="585" t="s">
        <v>82</v>
      </c>
      <c r="B27" s="586"/>
      <c r="C27" s="586"/>
      <c r="D27" s="587"/>
      <c r="E27" s="587"/>
      <c r="F27" s="583"/>
      <c r="G27" s="583"/>
      <c r="H27" s="583"/>
      <c r="I27" s="584"/>
      <c r="J27" s="588"/>
    </row>
    <row r="28" spans="1:10" ht="18" customHeight="1" hidden="1">
      <c r="A28" s="557" t="s">
        <v>333</v>
      </c>
      <c r="B28" s="575">
        <v>3100</v>
      </c>
      <c r="C28" s="576"/>
      <c r="D28" s="577"/>
      <c r="E28" s="577"/>
      <c r="F28" s="379"/>
      <c r="G28" s="379"/>
      <c r="H28" s="379"/>
      <c r="I28" s="382"/>
      <c r="J28" s="537"/>
    </row>
    <row r="29" spans="1:10" ht="18.75" hidden="1">
      <c r="A29" s="557" t="s">
        <v>407</v>
      </c>
      <c r="B29" s="558">
        <v>3101</v>
      </c>
      <c r="C29" s="558"/>
      <c r="D29" s="571"/>
      <c r="E29" s="571"/>
      <c r="F29" s="447"/>
      <c r="G29" s="447"/>
      <c r="H29" s="447"/>
      <c r="I29" s="122"/>
      <c r="J29" s="537"/>
    </row>
    <row r="30" spans="1:10" ht="18.75" hidden="1">
      <c r="A30" s="557" t="s">
        <v>337</v>
      </c>
      <c r="B30" s="558" t="s">
        <v>458</v>
      </c>
      <c r="C30" s="558"/>
      <c r="D30" s="571"/>
      <c r="E30" s="571"/>
      <c r="F30" s="447"/>
      <c r="G30" s="447"/>
      <c r="H30" s="447"/>
      <c r="I30" s="122"/>
      <c r="J30" s="537"/>
    </row>
    <row r="31" spans="1:10" ht="18.75" hidden="1">
      <c r="A31" s="557" t="s">
        <v>443</v>
      </c>
      <c r="B31" s="558" t="s">
        <v>459</v>
      </c>
      <c r="C31" s="558"/>
      <c r="D31" s="571"/>
      <c r="E31" s="571"/>
      <c r="F31" s="447"/>
      <c r="G31" s="447"/>
      <c r="H31" s="447"/>
      <c r="I31" s="122"/>
      <c r="J31" s="537"/>
    </row>
    <row r="32" spans="1:10" ht="18.75" hidden="1">
      <c r="A32" s="562" t="s">
        <v>445</v>
      </c>
      <c r="B32" s="563" t="s">
        <v>371</v>
      </c>
      <c r="C32" s="563"/>
      <c r="D32" s="564"/>
      <c r="E32" s="564"/>
      <c r="F32" s="447"/>
      <c r="G32" s="447"/>
      <c r="H32" s="447"/>
      <c r="I32" s="122"/>
      <c r="J32" s="537"/>
    </row>
    <row r="33" spans="1:10" ht="20.25" hidden="1">
      <c r="A33" s="553" t="s">
        <v>65</v>
      </c>
      <c r="B33" s="554"/>
      <c r="C33" s="554"/>
      <c r="D33" s="555"/>
      <c r="E33" s="555"/>
      <c r="F33" s="204"/>
      <c r="G33" s="204"/>
      <c r="H33" s="204"/>
      <c r="I33" s="182"/>
      <c r="J33" s="537"/>
    </row>
    <row r="34" spans="1:10" s="589" customFormat="1" ht="19.5" hidden="1">
      <c r="A34" s="585" t="s">
        <v>348</v>
      </c>
      <c r="B34" s="586"/>
      <c r="C34" s="586"/>
      <c r="D34" s="587"/>
      <c r="E34" s="587"/>
      <c r="F34" s="583"/>
      <c r="G34" s="583"/>
      <c r="H34" s="583"/>
      <c r="I34" s="584"/>
      <c r="J34" s="588"/>
    </row>
    <row r="35" spans="1:10" ht="18.75" hidden="1">
      <c r="A35" s="557" t="s">
        <v>73</v>
      </c>
      <c r="B35" s="558" t="s">
        <v>457</v>
      </c>
      <c r="C35" s="550"/>
      <c r="D35" s="571"/>
      <c r="E35" s="571"/>
      <c r="F35" s="126"/>
      <c r="G35" s="126"/>
      <c r="H35" s="126"/>
      <c r="I35" s="189"/>
      <c r="J35" s="537"/>
    </row>
    <row r="36" spans="1:10" ht="18.75" hidden="1">
      <c r="A36" s="578" t="s">
        <v>313</v>
      </c>
      <c r="B36" s="579" t="s">
        <v>460</v>
      </c>
      <c r="C36" s="579"/>
      <c r="D36" s="571"/>
      <c r="E36" s="571"/>
      <c r="F36" s="126"/>
      <c r="G36" s="126"/>
      <c r="H36" s="126"/>
      <c r="I36" s="189"/>
      <c r="J36" s="537"/>
    </row>
    <row r="37" spans="1:10" ht="18.75" hidden="1">
      <c r="A37" s="578" t="s">
        <v>314</v>
      </c>
      <c r="B37" s="579" t="s">
        <v>461</v>
      </c>
      <c r="C37" s="579"/>
      <c r="D37" s="571"/>
      <c r="E37" s="571"/>
      <c r="F37" s="126"/>
      <c r="G37" s="126"/>
      <c r="H37" s="126"/>
      <c r="I37" s="189"/>
      <c r="J37" s="537"/>
    </row>
    <row r="38" spans="1:10" ht="18.75" hidden="1">
      <c r="A38" s="578" t="s">
        <v>408</v>
      </c>
      <c r="B38" s="579" t="s">
        <v>373</v>
      </c>
      <c r="C38" s="579"/>
      <c r="D38" s="571"/>
      <c r="E38" s="571"/>
      <c r="F38" s="126"/>
      <c r="G38" s="126"/>
      <c r="H38" s="126"/>
      <c r="I38" s="189"/>
      <c r="J38" s="537"/>
    </row>
    <row r="39" spans="1:10" ht="18.75" hidden="1">
      <c r="A39" s="580" t="s">
        <v>76</v>
      </c>
      <c r="B39" s="581" t="s">
        <v>112</v>
      </c>
      <c r="C39" s="581"/>
      <c r="D39" s="571"/>
      <c r="E39" s="571"/>
      <c r="F39" s="126"/>
      <c r="G39" s="126"/>
      <c r="H39" s="126"/>
      <c r="I39" s="189"/>
      <c r="J39" s="537"/>
    </row>
    <row r="40" spans="1:10" ht="18.75" hidden="1">
      <c r="A40" s="580" t="s">
        <v>76</v>
      </c>
      <c r="B40" s="581" t="s">
        <v>112</v>
      </c>
      <c r="C40" s="581"/>
      <c r="D40" s="571"/>
      <c r="E40" s="571"/>
      <c r="F40" s="126"/>
      <c r="G40" s="126"/>
      <c r="H40" s="126"/>
      <c r="I40" s="189"/>
      <c r="J40" s="537"/>
    </row>
    <row r="41" spans="1:10" ht="18.75" hidden="1">
      <c r="A41" s="580" t="s">
        <v>76</v>
      </c>
      <c r="B41" s="581" t="s">
        <v>112</v>
      </c>
      <c r="C41" s="581"/>
      <c r="D41" s="571"/>
      <c r="E41" s="571"/>
      <c r="F41" s="126"/>
      <c r="G41" s="126"/>
      <c r="H41" s="126"/>
      <c r="I41" s="189"/>
      <c r="J41" s="537"/>
    </row>
    <row r="42" spans="1:10" ht="20.25" hidden="1">
      <c r="A42" s="553" t="s">
        <v>432</v>
      </c>
      <c r="B42" s="554"/>
      <c r="C42" s="554"/>
      <c r="D42" s="555"/>
      <c r="E42" s="555"/>
      <c r="F42" s="204"/>
      <c r="G42" s="204"/>
      <c r="H42" s="204"/>
      <c r="I42" s="182"/>
      <c r="J42" s="537"/>
    </row>
    <row r="43" spans="1:10" ht="20.25">
      <c r="A43" s="566" t="s">
        <v>574</v>
      </c>
      <c r="B43" s="566"/>
      <c r="C43" s="566"/>
      <c r="D43" s="602" t="s">
        <v>273</v>
      </c>
      <c r="E43" s="555"/>
      <c r="F43" s="204"/>
      <c r="G43" s="204"/>
      <c r="H43" s="204"/>
      <c r="I43" s="613">
        <f>SUM(I44:I48)</f>
        <v>1045428.22</v>
      </c>
      <c r="J43" s="537"/>
    </row>
    <row r="44" spans="1:10" s="589" customFormat="1" ht="19.5">
      <c r="A44" s="596" t="s">
        <v>573</v>
      </c>
      <c r="B44" s="603" t="s">
        <v>0</v>
      </c>
      <c r="C44" s="603" t="s">
        <v>576</v>
      </c>
      <c r="D44" s="595" t="s">
        <v>273</v>
      </c>
      <c r="E44" s="571" t="s">
        <v>95</v>
      </c>
      <c r="F44" s="599"/>
      <c r="G44" s="599"/>
      <c r="H44" s="599"/>
      <c r="I44" s="614">
        <v>261838.8</v>
      </c>
      <c r="J44" s="588"/>
    </row>
    <row r="45" spans="1:10" s="589" customFormat="1" ht="37.5">
      <c r="A45" s="596" t="s">
        <v>572</v>
      </c>
      <c r="B45" s="603" t="s">
        <v>552</v>
      </c>
      <c r="C45" s="603" t="s">
        <v>577</v>
      </c>
      <c r="D45" s="595" t="s">
        <v>571</v>
      </c>
      <c r="E45" s="571" t="s">
        <v>95</v>
      </c>
      <c r="F45" s="599"/>
      <c r="G45" s="599"/>
      <c r="H45" s="599"/>
      <c r="I45" s="614">
        <v>272586.55</v>
      </c>
      <c r="J45" s="588"/>
    </row>
    <row r="46" spans="1:10" ht="37.5">
      <c r="A46" s="596" t="s">
        <v>556</v>
      </c>
      <c r="B46" s="596" t="s">
        <v>557</v>
      </c>
      <c r="C46" s="604" t="s">
        <v>578</v>
      </c>
      <c r="D46" s="595" t="s">
        <v>551</v>
      </c>
      <c r="E46" s="571" t="s">
        <v>95</v>
      </c>
      <c r="F46" s="447"/>
      <c r="G46" s="447"/>
      <c r="H46" s="447"/>
      <c r="I46" s="615">
        <v>112000</v>
      </c>
      <c r="J46" s="537"/>
    </row>
    <row r="47" spans="1:10" ht="18.75">
      <c r="A47" s="604" t="s">
        <v>558</v>
      </c>
      <c r="B47" s="604" t="s">
        <v>559</v>
      </c>
      <c r="C47" s="604" t="s">
        <v>579</v>
      </c>
      <c r="D47" s="595" t="s">
        <v>273</v>
      </c>
      <c r="E47" s="571" t="s">
        <v>95</v>
      </c>
      <c r="F47" s="447"/>
      <c r="G47" s="447"/>
      <c r="H47" s="447"/>
      <c r="I47" s="615">
        <v>15800</v>
      </c>
      <c r="J47" s="537"/>
    </row>
    <row r="48" spans="1:10" ht="18.75">
      <c r="A48" s="604" t="s">
        <v>560</v>
      </c>
      <c r="B48" s="604" t="s">
        <v>561</v>
      </c>
      <c r="C48" s="604" t="s">
        <v>580</v>
      </c>
      <c r="D48" s="595" t="s">
        <v>273</v>
      </c>
      <c r="E48" s="571" t="s">
        <v>553</v>
      </c>
      <c r="F48" s="447"/>
      <c r="G48" s="447"/>
      <c r="H48" s="447"/>
      <c r="I48" s="615">
        <v>383202.87</v>
      </c>
      <c r="J48" s="537"/>
    </row>
    <row r="49" spans="1:10" ht="18.75">
      <c r="A49" s="566" t="s">
        <v>562</v>
      </c>
      <c r="B49" s="566"/>
      <c r="C49" s="566"/>
      <c r="D49" s="602" t="s">
        <v>550</v>
      </c>
      <c r="E49" s="600"/>
      <c r="F49" s="601"/>
      <c r="G49" s="601"/>
      <c r="H49" s="601"/>
      <c r="I49" s="616">
        <f>SUM(I50:I55)</f>
        <v>2745482.4899999998</v>
      </c>
      <c r="J49" s="537"/>
    </row>
    <row r="50" spans="1:10" ht="20.25">
      <c r="A50" s="604" t="s">
        <v>563</v>
      </c>
      <c r="B50" s="604" t="s">
        <v>554</v>
      </c>
      <c r="C50" s="604" t="s">
        <v>581</v>
      </c>
      <c r="D50" s="598" t="s">
        <v>550</v>
      </c>
      <c r="E50" s="571" t="s">
        <v>95</v>
      </c>
      <c r="F50" s="229"/>
      <c r="G50" s="229"/>
      <c r="H50" s="229"/>
      <c r="I50" s="617">
        <v>1734179.88</v>
      </c>
      <c r="J50" s="537"/>
    </row>
    <row r="51" spans="1:10" ht="20.25">
      <c r="A51" s="604" t="s">
        <v>564</v>
      </c>
      <c r="B51" s="604" t="s">
        <v>565</v>
      </c>
      <c r="C51" s="604" t="s">
        <v>582</v>
      </c>
      <c r="D51" s="598" t="s">
        <v>550</v>
      </c>
      <c r="E51" s="571" t="s">
        <v>95</v>
      </c>
      <c r="F51" s="229"/>
      <c r="G51" s="229"/>
      <c r="H51" s="229"/>
      <c r="I51" s="617">
        <v>40000</v>
      </c>
      <c r="J51" s="537"/>
    </row>
    <row r="52" spans="1:10" ht="20.25" hidden="1">
      <c r="A52" s="604"/>
      <c r="B52" s="604"/>
      <c r="C52" s="604"/>
      <c r="D52" s="598"/>
      <c r="E52" s="571"/>
      <c r="F52" s="229"/>
      <c r="G52" s="229"/>
      <c r="H52" s="229"/>
      <c r="I52" s="617"/>
      <c r="J52" s="537"/>
    </row>
    <row r="53" spans="1:10" s="612" customFormat="1" ht="20.25" hidden="1">
      <c r="A53" s="604"/>
      <c r="B53" s="608"/>
      <c r="C53" s="608"/>
      <c r="D53" s="555"/>
      <c r="E53" s="609"/>
      <c r="F53" s="610"/>
      <c r="G53" s="610"/>
      <c r="H53" s="610"/>
      <c r="I53" s="618"/>
      <c r="J53" s="611"/>
    </row>
    <row r="54" spans="1:10" ht="20.25" hidden="1">
      <c r="A54" s="604"/>
      <c r="B54" s="604"/>
      <c r="C54" s="604"/>
      <c r="D54" s="598"/>
      <c r="E54" s="571"/>
      <c r="F54" s="229"/>
      <c r="G54" s="229"/>
      <c r="H54" s="229"/>
      <c r="I54" s="617"/>
      <c r="J54" s="537"/>
    </row>
    <row r="55" spans="1:10" ht="18" customHeight="1">
      <c r="A55" s="604" t="s">
        <v>566</v>
      </c>
      <c r="B55" s="604" t="s">
        <v>561</v>
      </c>
      <c r="C55" s="604" t="s">
        <v>580</v>
      </c>
      <c r="D55" s="598" t="s">
        <v>550</v>
      </c>
      <c r="E55" s="571" t="s">
        <v>553</v>
      </c>
      <c r="F55" s="229"/>
      <c r="G55" s="229"/>
      <c r="H55" s="229"/>
      <c r="I55" s="617">
        <v>971302.61</v>
      </c>
      <c r="J55" s="537"/>
    </row>
    <row r="56" spans="1:10" ht="1.5" customHeight="1" hidden="1">
      <c r="A56" s="604"/>
      <c r="B56" s="608"/>
      <c r="C56" s="608"/>
      <c r="D56" s="555"/>
      <c r="E56" s="609"/>
      <c r="F56" s="610"/>
      <c r="G56" s="610"/>
      <c r="H56" s="610"/>
      <c r="I56" s="618"/>
      <c r="J56" s="537"/>
    </row>
    <row r="57" spans="1:10" ht="20.25" hidden="1">
      <c r="A57" s="604"/>
      <c r="B57" s="604"/>
      <c r="C57" s="604"/>
      <c r="D57" s="598"/>
      <c r="E57" s="571"/>
      <c r="F57" s="229"/>
      <c r="G57" s="229"/>
      <c r="H57" s="229"/>
      <c r="I57" s="617"/>
      <c r="J57" s="537"/>
    </row>
    <row r="58" spans="1:10" s="589" customFormat="1" ht="19.5">
      <c r="A58" s="597" t="s">
        <v>142</v>
      </c>
      <c r="B58" s="597"/>
      <c r="C58" s="597"/>
      <c r="D58" s="602" t="s">
        <v>548</v>
      </c>
      <c r="E58" s="587"/>
      <c r="F58" s="583"/>
      <c r="G58" s="583"/>
      <c r="H58" s="583"/>
      <c r="I58" s="619">
        <f>SUM(I59:I62)</f>
        <v>54383</v>
      </c>
      <c r="J58" s="588"/>
    </row>
    <row r="59" spans="1:10" ht="18.75">
      <c r="A59" s="604" t="s">
        <v>257</v>
      </c>
      <c r="B59" s="604" t="s">
        <v>567</v>
      </c>
      <c r="C59" s="604" t="s">
        <v>583</v>
      </c>
      <c r="D59" s="622" t="s">
        <v>548</v>
      </c>
      <c r="E59" s="571" t="s">
        <v>95</v>
      </c>
      <c r="F59" s="447"/>
      <c r="G59" s="447"/>
      <c r="H59" s="447"/>
      <c r="I59" s="615">
        <v>9398</v>
      </c>
      <c r="J59" s="537"/>
    </row>
    <row r="60" spans="1:10" ht="18.75">
      <c r="A60" s="604" t="s">
        <v>568</v>
      </c>
      <c r="B60" s="604" t="s">
        <v>569</v>
      </c>
      <c r="C60" s="604" t="s">
        <v>584</v>
      </c>
      <c r="D60" s="622" t="s">
        <v>548</v>
      </c>
      <c r="E60" s="571" t="s">
        <v>95</v>
      </c>
      <c r="F60" s="447"/>
      <c r="G60" s="447"/>
      <c r="H60" s="447"/>
      <c r="I60" s="615">
        <v>3085</v>
      </c>
      <c r="J60" s="537"/>
    </row>
    <row r="61" spans="1:10" ht="18.75" customHeight="1" thickBot="1">
      <c r="A61" s="604" t="s">
        <v>570</v>
      </c>
      <c r="B61" s="604" t="s">
        <v>460</v>
      </c>
      <c r="C61" s="604" t="s">
        <v>585</v>
      </c>
      <c r="D61" s="622" t="s">
        <v>548</v>
      </c>
      <c r="E61" s="571" t="s">
        <v>95</v>
      </c>
      <c r="F61" s="447"/>
      <c r="G61" s="447"/>
      <c r="H61" s="447"/>
      <c r="I61" s="615">
        <v>41900</v>
      </c>
      <c r="J61" s="537"/>
    </row>
    <row r="62" spans="1:10" ht="1.5" customHeight="1" hidden="1" thickBot="1">
      <c r="A62" s="604"/>
      <c r="B62" s="604"/>
      <c r="C62" s="604"/>
      <c r="D62" s="602"/>
      <c r="E62" s="571"/>
      <c r="F62" s="447"/>
      <c r="G62" s="447"/>
      <c r="H62" s="447"/>
      <c r="I62" s="615"/>
      <c r="J62" s="537"/>
    </row>
    <row r="63" spans="1:10" ht="0.75" customHeight="1" hidden="1" thickBot="1">
      <c r="A63" s="554" t="s">
        <v>435</v>
      </c>
      <c r="B63" s="554"/>
      <c r="C63" s="554"/>
      <c r="D63" s="555"/>
      <c r="E63" s="555"/>
      <c r="F63" s="204"/>
      <c r="G63" s="204"/>
      <c r="H63" s="204"/>
      <c r="I63" s="613"/>
      <c r="J63" s="537"/>
    </row>
    <row r="64" spans="1:10" s="589" customFormat="1" ht="20.25" hidden="1" thickBot="1">
      <c r="A64" s="606" t="s">
        <v>85</v>
      </c>
      <c r="B64" s="586"/>
      <c r="C64" s="586"/>
      <c r="D64" s="587"/>
      <c r="E64" s="587"/>
      <c r="F64" s="583"/>
      <c r="G64" s="583"/>
      <c r="H64" s="583"/>
      <c r="I64" s="619"/>
      <c r="J64" s="588"/>
    </row>
    <row r="65" spans="1:10" ht="19.5" hidden="1" thickBot="1">
      <c r="A65" s="558" t="s">
        <v>271</v>
      </c>
      <c r="B65" s="558" t="s">
        <v>272</v>
      </c>
      <c r="C65" s="558"/>
      <c r="D65" s="571"/>
      <c r="E65" s="571"/>
      <c r="F65" s="447"/>
      <c r="G65" s="447"/>
      <c r="H65" s="447"/>
      <c r="I65" s="615"/>
      <c r="J65" s="537"/>
    </row>
    <row r="66" spans="1:10" ht="19.5" hidden="1" thickBot="1">
      <c r="A66" s="558" t="s">
        <v>82</v>
      </c>
      <c r="B66" s="558" t="s">
        <v>372</v>
      </c>
      <c r="C66" s="558"/>
      <c r="D66" s="571"/>
      <c r="E66" s="571"/>
      <c r="F66" s="447"/>
      <c r="G66" s="447"/>
      <c r="H66" s="447"/>
      <c r="I66" s="615"/>
      <c r="J66" s="537"/>
    </row>
    <row r="67" spans="1:10" ht="19.5" hidden="1" thickBot="1">
      <c r="A67" s="558" t="s">
        <v>313</v>
      </c>
      <c r="B67" s="558" t="s">
        <v>460</v>
      </c>
      <c r="C67" s="558"/>
      <c r="D67" s="571"/>
      <c r="E67" s="571"/>
      <c r="F67" s="447"/>
      <c r="G67" s="447"/>
      <c r="H67" s="447"/>
      <c r="I67" s="615"/>
      <c r="J67" s="537"/>
    </row>
    <row r="68" spans="1:10" ht="0.75" customHeight="1" hidden="1" thickBot="1">
      <c r="A68" s="554"/>
      <c r="B68" s="554"/>
      <c r="C68" s="554"/>
      <c r="D68" s="555"/>
      <c r="E68" s="555"/>
      <c r="F68" s="204"/>
      <c r="G68" s="204"/>
      <c r="H68" s="204"/>
      <c r="I68" s="613"/>
      <c r="J68" s="537"/>
    </row>
    <row r="69" spans="1:10" s="589" customFormat="1" ht="20.25" hidden="1" thickBot="1">
      <c r="A69" s="606"/>
      <c r="B69" s="586"/>
      <c r="C69" s="586"/>
      <c r="D69" s="587"/>
      <c r="E69" s="587"/>
      <c r="F69" s="583"/>
      <c r="G69" s="583"/>
      <c r="H69" s="583"/>
      <c r="I69" s="619"/>
      <c r="J69" s="588"/>
    </row>
    <row r="70" spans="1:10" ht="19.5" hidden="1" thickBot="1">
      <c r="A70" s="550"/>
      <c r="B70" s="550"/>
      <c r="C70" s="550"/>
      <c r="D70" s="571"/>
      <c r="E70" s="571"/>
      <c r="F70" s="447"/>
      <c r="G70" s="447"/>
      <c r="H70" s="447"/>
      <c r="I70" s="615"/>
      <c r="J70" s="537"/>
    </row>
    <row r="71" spans="1:10" ht="20.25" hidden="1" thickBot="1">
      <c r="A71" s="597"/>
      <c r="B71" s="597"/>
      <c r="C71" s="597"/>
      <c r="D71" s="607"/>
      <c r="E71" s="587"/>
      <c r="F71" s="583"/>
      <c r="G71" s="583"/>
      <c r="H71" s="583"/>
      <c r="I71" s="619"/>
      <c r="J71" s="537"/>
    </row>
    <row r="72" spans="1:10" ht="19.5" hidden="1" thickBot="1">
      <c r="A72" s="626"/>
      <c r="B72" s="626"/>
      <c r="C72" s="626"/>
      <c r="D72" s="627"/>
      <c r="E72" s="628"/>
      <c r="F72" s="605"/>
      <c r="G72" s="605"/>
      <c r="H72" s="605"/>
      <c r="I72" s="620"/>
      <c r="J72" s="537"/>
    </row>
    <row r="73" spans="1:11" ht="23.25" customHeight="1" thickBot="1">
      <c r="A73" s="631" t="s">
        <v>437</v>
      </c>
      <c r="B73" s="632"/>
      <c r="C73" s="632"/>
      <c r="D73" s="632"/>
      <c r="E73" s="632"/>
      <c r="F73" s="582"/>
      <c r="G73" s="374"/>
      <c r="H73" s="374"/>
      <c r="I73" s="621">
        <f>I43+I49+I58</f>
        <v>3845293.71</v>
      </c>
      <c r="J73" s="538"/>
      <c r="K73" s="531"/>
    </row>
    <row r="74" spans="6:10" ht="12.75">
      <c r="F74" s="91"/>
      <c r="G74" s="91"/>
      <c r="H74" s="91"/>
      <c r="I74" s="260"/>
      <c r="J74" s="237"/>
    </row>
    <row r="75" spans="1:10" s="593" customFormat="1" ht="18">
      <c r="A75" s="629" t="s">
        <v>586</v>
      </c>
      <c r="B75" s="630"/>
      <c r="C75" s="630"/>
      <c r="D75" s="630"/>
      <c r="E75" s="630"/>
      <c r="F75" s="630"/>
      <c r="G75" s="630"/>
      <c r="H75" s="630"/>
      <c r="I75" s="630"/>
      <c r="J75" s="594"/>
    </row>
    <row r="76" spans="4:10" ht="18">
      <c r="D76" s="590"/>
      <c r="E76" s="590"/>
      <c r="F76" s="91"/>
      <c r="G76" s="91"/>
      <c r="H76" s="91"/>
      <c r="I76" s="91"/>
      <c r="J76" s="237"/>
    </row>
    <row r="77" spans="6:10" ht="12.75">
      <c r="F77" s="91"/>
      <c r="G77" s="91"/>
      <c r="H77" s="91"/>
      <c r="I77" s="91"/>
      <c r="J77" s="383"/>
    </row>
    <row r="78" spans="6:10" ht="12.75">
      <c r="F78" s="91"/>
      <c r="G78" s="91"/>
      <c r="H78" s="91"/>
      <c r="I78" s="91"/>
      <c r="J78" s="237"/>
    </row>
    <row r="79" spans="6:10" ht="12.75">
      <c r="F79" s="91"/>
      <c r="G79" s="91"/>
      <c r="H79" s="91"/>
      <c r="I79" s="260"/>
      <c r="J79" s="237"/>
    </row>
    <row r="80" spans="6:10" ht="12.75">
      <c r="F80" s="91"/>
      <c r="G80" s="91"/>
      <c r="H80" s="91"/>
      <c r="I80" s="91"/>
      <c r="J80" s="237"/>
    </row>
    <row r="81" spans="6:10" ht="12.75">
      <c r="F81" s="91"/>
      <c r="G81" s="91"/>
      <c r="H81" s="91"/>
      <c r="I81" s="91"/>
      <c r="J81" s="237"/>
    </row>
    <row r="82" spans="6:10" ht="12.75">
      <c r="F82" s="91"/>
      <c r="G82" s="91"/>
      <c r="H82" s="91"/>
      <c r="I82" s="91"/>
      <c r="J82" s="237"/>
    </row>
    <row r="83" spans="6:10" ht="12.75">
      <c r="F83" s="91"/>
      <c r="G83" s="91"/>
      <c r="H83" s="91"/>
      <c r="I83" s="91"/>
      <c r="J83" s="237"/>
    </row>
    <row r="84" spans="6:10" ht="12.75">
      <c r="F84" s="91"/>
      <c r="G84" s="91"/>
      <c r="H84" s="91"/>
      <c r="I84" s="91"/>
      <c r="J84" s="237"/>
    </row>
    <row r="85" spans="6:10" ht="12.75">
      <c r="F85" s="91"/>
      <c r="G85" s="91"/>
      <c r="H85" s="91"/>
      <c r="I85" s="91"/>
      <c r="J85" s="237"/>
    </row>
    <row r="86" spans="6:10" ht="12.75">
      <c r="F86" s="91"/>
      <c r="G86" s="91"/>
      <c r="H86" s="91"/>
      <c r="I86" s="91"/>
      <c r="J86" s="237"/>
    </row>
    <row r="87" spans="6:10" ht="12.75">
      <c r="F87" s="91"/>
      <c r="G87" s="91"/>
      <c r="H87" s="91"/>
      <c r="I87" s="91"/>
      <c r="J87" s="237"/>
    </row>
    <row r="88" spans="6:10" ht="12.75">
      <c r="F88" s="91"/>
      <c r="G88" s="91"/>
      <c r="H88" s="91"/>
      <c r="I88" s="91"/>
      <c r="J88" s="237"/>
    </row>
    <row r="89" spans="6:10" ht="12.75">
      <c r="F89" s="91"/>
      <c r="G89" s="91"/>
      <c r="H89" s="91"/>
      <c r="I89" s="91"/>
      <c r="J89" s="237"/>
    </row>
    <row r="90" spans="6:10" ht="12.75">
      <c r="F90" s="91"/>
      <c r="G90" s="91"/>
      <c r="H90" s="91"/>
      <c r="I90" s="91"/>
      <c r="J90" s="237"/>
    </row>
    <row r="91" spans="6:10" ht="12.75">
      <c r="F91" s="91"/>
      <c r="G91" s="91"/>
      <c r="H91" s="91"/>
      <c r="I91" s="91"/>
      <c r="J91" s="237"/>
    </row>
    <row r="92" spans="6:10" ht="12.75">
      <c r="F92" s="91"/>
      <c r="G92" s="91"/>
      <c r="H92" s="91"/>
      <c r="I92" s="91"/>
      <c r="J92" s="237"/>
    </row>
    <row r="93" spans="6:10" ht="12.75">
      <c r="F93" s="91"/>
      <c r="G93" s="91"/>
      <c r="H93" s="91"/>
      <c r="I93" s="91"/>
      <c r="J93" s="237"/>
    </row>
    <row r="94" spans="6:10" ht="12.75">
      <c r="F94" s="91"/>
      <c r="G94" s="91"/>
      <c r="H94" s="91"/>
      <c r="I94" s="91"/>
      <c r="J94" s="237"/>
    </row>
    <row r="95" spans="6:10" ht="12.75">
      <c r="F95" s="91"/>
      <c r="G95" s="91"/>
      <c r="H95" s="91"/>
      <c r="I95" s="91"/>
      <c r="J95" s="237"/>
    </row>
    <row r="96" spans="6:10" ht="12.75">
      <c r="F96" s="91"/>
      <c r="G96" s="91"/>
      <c r="H96" s="91"/>
      <c r="I96" s="91"/>
      <c r="J96" s="237"/>
    </row>
    <row r="97" spans="6:10" ht="12.75">
      <c r="F97" s="91"/>
      <c r="G97" s="91"/>
      <c r="H97" s="91"/>
      <c r="I97" s="91"/>
      <c r="J97" s="237"/>
    </row>
    <row r="98" spans="6:10" ht="12.75">
      <c r="F98" s="91"/>
      <c r="G98" s="91"/>
      <c r="H98" s="91"/>
      <c r="I98" s="91"/>
      <c r="J98" s="237"/>
    </row>
    <row r="99" spans="6:10" ht="12.75">
      <c r="F99" s="91"/>
      <c r="G99" s="91"/>
      <c r="H99" s="91"/>
      <c r="I99" s="91"/>
      <c r="J99" s="237"/>
    </row>
    <row r="100" spans="6:10" ht="12.75">
      <c r="F100" s="91"/>
      <c r="G100" s="91"/>
      <c r="H100" s="91"/>
      <c r="I100" s="91"/>
      <c r="J100" s="237"/>
    </row>
    <row r="101" spans="6:10" ht="12.75">
      <c r="F101" s="91"/>
      <c r="G101" s="91"/>
      <c r="H101" s="91"/>
      <c r="I101" s="91"/>
      <c r="J101" s="237"/>
    </row>
    <row r="102" spans="6:10" ht="12.75">
      <c r="F102" s="91"/>
      <c r="G102" s="91"/>
      <c r="H102" s="91"/>
      <c r="I102" s="91"/>
      <c r="J102" s="237"/>
    </row>
    <row r="103" spans="6:10" ht="12.75">
      <c r="F103" s="91"/>
      <c r="G103" s="91"/>
      <c r="H103" s="91"/>
      <c r="I103" s="91"/>
      <c r="J103" s="237"/>
    </row>
    <row r="104" spans="6:10" ht="12.75">
      <c r="F104" s="91"/>
      <c r="G104" s="91"/>
      <c r="H104" s="91"/>
      <c r="I104" s="91"/>
      <c r="J104" s="237"/>
    </row>
    <row r="105" spans="6:10" ht="12.75">
      <c r="F105" s="91"/>
      <c r="G105" s="91"/>
      <c r="H105" s="91"/>
      <c r="I105" s="91"/>
      <c r="J105" s="237"/>
    </row>
    <row r="106" spans="6:10" ht="12.75">
      <c r="F106" s="91"/>
      <c r="G106" s="91"/>
      <c r="H106" s="91"/>
      <c r="I106" s="91"/>
      <c r="J106" s="237"/>
    </row>
    <row r="107" spans="6:10" ht="12.75">
      <c r="F107" s="91"/>
      <c r="G107" s="91"/>
      <c r="H107" s="91"/>
      <c r="I107" s="91"/>
      <c r="J107" s="237"/>
    </row>
    <row r="108" spans="6:10" ht="12.75">
      <c r="F108" s="91"/>
      <c r="G108" s="91"/>
      <c r="H108" s="91"/>
      <c r="I108" s="91"/>
      <c r="J108" s="237"/>
    </row>
    <row r="109" spans="6:10" ht="12.75">
      <c r="F109" s="91"/>
      <c r="G109" s="91"/>
      <c r="H109" s="91"/>
      <c r="I109" s="91"/>
      <c r="J109" s="237"/>
    </row>
    <row r="110" spans="6:10" ht="12.75">
      <c r="F110" s="91"/>
      <c r="G110" s="91"/>
      <c r="H110" s="91"/>
      <c r="I110" s="91"/>
      <c r="J110" s="237"/>
    </row>
    <row r="111" spans="6:10" ht="12.75">
      <c r="F111" s="91"/>
      <c r="G111" s="91"/>
      <c r="H111" s="91"/>
      <c r="I111" s="91"/>
      <c r="J111" s="237"/>
    </row>
    <row r="112" spans="6:10" ht="12.75">
      <c r="F112" s="91"/>
      <c r="G112" s="91"/>
      <c r="H112" s="91"/>
      <c r="I112" s="91"/>
      <c r="J112" s="237"/>
    </row>
    <row r="113" spans="6:10" ht="12.75">
      <c r="F113" s="91"/>
      <c r="G113" s="91"/>
      <c r="H113" s="91"/>
      <c r="I113" s="91"/>
      <c r="J113" s="237"/>
    </row>
    <row r="114" spans="6:10" ht="12.75">
      <c r="F114" s="91"/>
      <c r="G114" s="91"/>
      <c r="H114" s="91"/>
      <c r="I114" s="91"/>
      <c r="J114" s="237"/>
    </row>
    <row r="115" spans="6:10" ht="12.75">
      <c r="F115" s="91"/>
      <c r="G115" s="91"/>
      <c r="H115" s="91"/>
      <c r="I115" s="91"/>
      <c r="J115" s="237"/>
    </row>
    <row r="116" spans="6:10" ht="12.75">
      <c r="F116" s="91"/>
      <c r="G116" s="91"/>
      <c r="H116" s="91"/>
      <c r="I116" s="91"/>
      <c r="J116" s="237"/>
    </row>
    <row r="117" spans="6:10" ht="12.75">
      <c r="F117" s="91"/>
      <c r="G117" s="91"/>
      <c r="H117" s="91"/>
      <c r="I117" s="91"/>
      <c r="J117" s="237"/>
    </row>
    <row r="118" spans="6:10" ht="12.75">
      <c r="F118" s="91"/>
      <c r="G118" s="91"/>
      <c r="H118" s="91"/>
      <c r="I118" s="91"/>
      <c r="J118" s="237"/>
    </row>
    <row r="119" spans="6:10" ht="12.75">
      <c r="F119" s="91"/>
      <c r="G119" s="91"/>
      <c r="H119" s="91"/>
      <c r="I119" s="91"/>
      <c r="J119" s="237"/>
    </row>
    <row r="120" spans="6:10" ht="12.75">
      <c r="F120" s="91"/>
      <c r="G120" s="91"/>
      <c r="H120" s="91"/>
      <c r="I120" s="91"/>
      <c r="J120" s="237"/>
    </row>
    <row r="121" spans="6:10" ht="12.75">
      <c r="F121" s="91"/>
      <c r="G121" s="91"/>
      <c r="H121" s="91"/>
      <c r="I121" s="91"/>
      <c r="J121" s="237"/>
    </row>
    <row r="122" spans="6:10" ht="12.75">
      <c r="F122" s="91"/>
      <c r="G122" s="91"/>
      <c r="H122" s="91"/>
      <c r="I122" s="91"/>
      <c r="J122" s="237"/>
    </row>
    <row r="123" spans="6:10" ht="12.75">
      <c r="F123" s="91"/>
      <c r="G123" s="91"/>
      <c r="H123" s="91"/>
      <c r="I123" s="91"/>
      <c r="J123" s="237"/>
    </row>
    <row r="124" spans="6:10" ht="12.75">
      <c r="F124" s="91"/>
      <c r="G124" s="91"/>
      <c r="H124" s="91"/>
      <c r="I124" s="91"/>
      <c r="J124" s="237"/>
    </row>
    <row r="125" spans="6:10" ht="12.75">
      <c r="F125" s="91"/>
      <c r="G125" s="91"/>
      <c r="H125" s="91"/>
      <c r="I125" s="91"/>
      <c r="J125" s="237"/>
    </row>
    <row r="126" spans="6:10" ht="12.75">
      <c r="F126" s="91"/>
      <c r="G126" s="91"/>
      <c r="H126" s="91"/>
      <c r="I126" s="91"/>
      <c r="J126" s="237"/>
    </row>
    <row r="127" spans="6:10" ht="12.75">
      <c r="F127" s="91"/>
      <c r="G127" s="91"/>
      <c r="H127" s="91"/>
      <c r="I127" s="91"/>
      <c r="J127" s="237"/>
    </row>
    <row r="128" spans="6:10" ht="12.75">
      <c r="F128" s="91"/>
      <c r="G128" s="91"/>
      <c r="H128" s="91"/>
      <c r="I128" s="91"/>
      <c r="J128" s="237"/>
    </row>
    <row r="129" spans="6:10" ht="12.75">
      <c r="F129" s="91"/>
      <c r="G129" s="91"/>
      <c r="H129" s="91"/>
      <c r="I129" s="91"/>
      <c r="J129" s="237"/>
    </row>
    <row r="130" spans="6:10" ht="12.75">
      <c r="F130" s="91"/>
      <c r="G130" s="91"/>
      <c r="H130" s="91"/>
      <c r="I130" s="91"/>
      <c r="J130" s="237"/>
    </row>
    <row r="131" spans="6:10" ht="12.75">
      <c r="F131" s="91"/>
      <c r="G131" s="91"/>
      <c r="H131" s="91"/>
      <c r="I131" s="91"/>
      <c r="J131" s="237"/>
    </row>
    <row r="132" spans="6:10" ht="12.75">
      <c r="F132" s="91"/>
      <c r="G132" s="91"/>
      <c r="H132" s="91"/>
      <c r="I132" s="91"/>
      <c r="J132" s="237"/>
    </row>
    <row r="133" spans="6:10" ht="12.75">
      <c r="F133" s="91"/>
      <c r="G133" s="91"/>
      <c r="H133" s="91"/>
      <c r="I133" s="91"/>
      <c r="J133" s="237"/>
    </row>
    <row r="134" spans="6:10" ht="12.75">
      <c r="F134" s="91"/>
      <c r="G134" s="91"/>
      <c r="H134" s="91"/>
      <c r="I134" s="91"/>
      <c r="J134" s="237"/>
    </row>
    <row r="135" spans="6:10" ht="12.75">
      <c r="F135" s="91"/>
      <c r="G135" s="91"/>
      <c r="H135" s="91"/>
      <c r="I135" s="91"/>
      <c r="J135" s="237"/>
    </row>
    <row r="136" spans="6:10" ht="12.75">
      <c r="F136" s="91"/>
      <c r="G136" s="91"/>
      <c r="H136" s="91"/>
      <c r="I136" s="91"/>
      <c r="J136" s="237"/>
    </row>
    <row r="137" spans="6:10" ht="12.75">
      <c r="F137" s="91"/>
      <c r="G137" s="91"/>
      <c r="H137" s="91"/>
      <c r="I137" s="91"/>
      <c r="J137" s="237"/>
    </row>
    <row r="138" spans="6:10" ht="12.75">
      <c r="F138" s="91"/>
      <c r="G138" s="91"/>
      <c r="H138" s="91"/>
      <c r="I138" s="91"/>
      <c r="J138" s="237"/>
    </row>
    <row r="139" spans="6:10" ht="12.75">
      <c r="F139" s="91"/>
      <c r="G139" s="91"/>
      <c r="H139" s="91"/>
      <c r="I139" s="91"/>
      <c r="J139" s="237"/>
    </row>
    <row r="140" spans="6:10" ht="12.75">
      <c r="F140" s="91"/>
      <c r="G140" s="91"/>
      <c r="H140" s="91"/>
      <c r="I140" s="91"/>
      <c r="J140" s="237"/>
    </row>
    <row r="141" spans="6:10" ht="12.75">
      <c r="F141" s="91"/>
      <c r="G141" s="91"/>
      <c r="H141" s="91"/>
      <c r="I141" s="91"/>
      <c r="J141" s="237"/>
    </row>
    <row r="142" spans="6:10" ht="12.75">
      <c r="F142" s="91"/>
      <c r="G142" s="91"/>
      <c r="H142" s="91"/>
      <c r="I142" s="91"/>
      <c r="J142" s="237"/>
    </row>
    <row r="143" spans="6:10" ht="12.75">
      <c r="F143" s="91"/>
      <c r="G143" s="91"/>
      <c r="H143" s="91"/>
      <c r="I143" s="91"/>
      <c r="J143" s="237"/>
    </row>
    <row r="144" spans="6:10" ht="12.75">
      <c r="F144" s="91"/>
      <c r="G144" s="91"/>
      <c r="H144" s="91"/>
      <c r="I144" s="91"/>
      <c r="J144" s="237"/>
    </row>
    <row r="145" spans="6:10" ht="12.75">
      <c r="F145" s="91"/>
      <c r="G145" s="91"/>
      <c r="H145" s="91"/>
      <c r="I145" s="91"/>
      <c r="J145" s="237"/>
    </row>
    <row r="146" spans="6:10" ht="12.75">
      <c r="F146" s="91"/>
      <c r="G146" s="91"/>
      <c r="H146" s="91"/>
      <c r="I146" s="91"/>
      <c r="J146" s="237"/>
    </row>
    <row r="147" spans="6:10" ht="12.75">
      <c r="F147" s="91"/>
      <c r="G147" s="91"/>
      <c r="H147" s="91"/>
      <c r="I147" s="91"/>
      <c r="J147" s="237"/>
    </row>
    <row r="148" spans="6:10" ht="12.75">
      <c r="F148" s="91"/>
      <c r="G148" s="91"/>
      <c r="H148" s="91"/>
      <c r="I148" s="91"/>
      <c r="J148" s="237"/>
    </row>
    <row r="149" spans="6:10" ht="12.75">
      <c r="F149" s="91"/>
      <c r="G149" s="91"/>
      <c r="H149" s="91"/>
      <c r="I149" s="91"/>
      <c r="J149" s="237"/>
    </row>
    <row r="150" spans="6:10" ht="12.75">
      <c r="F150" s="91"/>
      <c r="G150" s="91"/>
      <c r="H150" s="91"/>
      <c r="I150" s="91"/>
      <c r="J150" s="237"/>
    </row>
    <row r="151" spans="6:10" ht="12.75">
      <c r="F151" s="91"/>
      <c r="G151" s="91"/>
      <c r="H151" s="91"/>
      <c r="I151" s="91"/>
      <c r="J151" s="237"/>
    </row>
    <row r="152" spans="6:10" ht="12.75">
      <c r="F152" s="91"/>
      <c r="G152" s="91"/>
      <c r="H152" s="91"/>
      <c r="I152" s="91"/>
      <c r="J152" s="237"/>
    </row>
    <row r="153" spans="6:10" ht="12.75">
      <c r="F153" s="91"/>
      <c r="G153" s="91"/>
      <c r="H153" s="91"/>
      <c r="I153" s="91"/>
      <c r="J153" s="237"/>
    </row>
    <row r="154" spans="6:10" ht="12.75">
      <c r="F154" s="91"/>
      <c r="G154" s="91"/>
      <c r="H154" s="91"/>
      <c r="I154" s="91"/>
      <c r="J154" s="237"/>
    </row>
    <row r="155" spans="6:10" ht="12.75">
      <c r="F155" s="91"/>
      <c r="G155" s="91"/>
      <c r="H155" s="91"/>
      <c r="I155" s="91"/>
      <c r="J155" s="237"/>
    </row>
    <row r="156" spans="6:10" ht="12.75">
      <c r="F156" s="91"/>
      <c r="G156" s="91"/>
      <c r="H156" s="91"/>
      <c r="I156" s="91"/>
      <c r="J156" s="237"/>
    </row>
    <row r="157" spans="6:10" ht="12.75">
      <c r="F157" s="91"/>
      <c r="G157" s="91"/>
      <c r="H157" s="91"/>
      <c r="I157" s="91"/>
      <c r="J157" s="237"/>
    </row>
    <row r="158" spans="6:10" ht="12.75">
      <c r="F158" s="91"/>
      <c r="G158" s="91"/>
      <c r="H158" s="91"/>
      <c r="I158" s="91"/>
      <c r="J158" s="237"/>
    </row>
    <row r="159" spans="6:10" ht="12.75">
      <c r="F159" s="91"/>
      <c r="G159" s="91"/>
      <c r="H159" s="91"/>
      <c r="I159" s="91"/>
      <c r="J159" s="237"/>
    </row>
    <row r="160" spans="6:10" ht="12.75">
      <c r="F160" s="91"/>
      <c r="G160" s="91"/>
      <c r="H160" s="91"/>
      <c r="I160" s="91"/>
      <c r="J160" s="237"/>
    </row>
    <row r="161" spans="6:10" ht="12.75">
      <c r="F161" s="91"/>
      <c r="G161" s="91"/>
      <c r="H161" s="91"/>
      <c r="I161" s="91"/>
      <c r="J161" s="237"/>
    </row>
    <row r="162" spans="6:10" ht="12.75">
      <c r="F162" s="91"/>
      <c r="G162" s="91"/>
      <c r="H162" s="91"/>
      <c r="I162" s="91"/>
      <c r="J162" s="237"/>
    </row>
    <row r="163" spans="6:10" ht="12.75">
      <c r="F163" s="91"/>
      <c r="G163" s="91"/>
      <c r="H163" s="91"/>
      <c r="I163" s="91"/>
      <c r="J163" s="237"/>
    </row>
    <row r="164" spans="6:10" ht="12.75">
      <c r="F164" s="91"/>
      <c r="G164" s="91"/>
      <c r="H164" s="91"/>
      <c r="I164" s="91"/>
      <c r="J164" s="237"/>
    </row>
    <row r="165" spans="6:10" ht="12.75">
      <c r="F165" s="91"/>
      <c r="G165" s="91"/>
      <c r="H165" s="91"/>
      <c r="I165" s="91"/>
      <c r="J165" s="237"/>
    </row>
    <row r="166" spans="6:10" ht="12.75">
      <c r="F166" s="91"/>
      <c r="G166" s="91"/>
      <c r="H166" s="91"/>
      <c r="I166" s="91"/>
      <c r="J166" s="237"/>
    </row>
    <row r="167" spans="6:10" ht="12.75">
      <c r="F167" s="91"/>
      <c r="G167" s="91"/>
      <c r="H167" s="91"/>
      <c r="I167" s="91"/>
      <c r="J167" s="237"/>
    </row>
    <row r="168" spans="6:10" ht="12.75">
      <c r="F168" s="91"/>
      <c r="G168" s="91"/>
      <c r="H168" s="91"/>
      <c r="I168" s="91"/>
      <c r="J168" s="237"/>
    </row>
    <row r="169" spans="6:10" ht="12.75">
      <c r="F169" s="91"/>
      <c r="G169" s="91"/>
      <c r="H169" s="91"/>
      <c r="I169" s="91"/>
      <c r="J169" s="237"/>
    </row>
    <row r="170" spans="6:10" ht="12.75">
      <c r="F170" s="91"/>
      <c r="G170" s="91"/>
      <c r="H170" s="91"/>
      <c r="I170" s="91"/>
      <c r="J170" s="237"/>
    </row>
    <row r="171" spans="6:10" ht="12.75">
      <c r="F171" s="91"/>
      <c r="G171" s="91"/>
      <c r="H171" s="91"/>
      <c r="I171" s="91"/>
      <c r="J171" s="237"/>
    </row>
    <row r="172" spans="6:10" ht="12.75">
      <c r="F172" s="91"/>
      <c r="G172" s="91"/>
      <c r="H172" s="91"/>
      <c r="I172" s="91"/>
      <c r="J172" s="237"/>
    </row>
    <row r="173" spans="6:10" ht="12.75">
      <c r="F173" s="91"/>
      <c r="G173" s="91"/>
      <c r="H173" s="91"/>
      <c r="I173" s="91"/>
      <c r="J173" s="237"/>
    </row>
    <row r="174" spans="6:10" ht="12.75">
      <c r="F174" s="91"/>
      <c r="G174" s="91"/>
      <c r="H174" s="91"/>
      <c r="I174" s="91"/>
      <c r="J174" s="237"/>
    </row>
    <row r="175" spans="6:10" ht="12.75">
      <c r="F175" s="91"/>
      <c r="G175" s="91"/>
      <c r="H175" s="91"/>
      <c r="I175" s="91"/>
      <c r="J175" s="237"/>
    </row>
    <row r="176" spans="6:10" ht="12.75">
      <c r="F176" s="91"/>
      <c r="G176" s="91"/>
      <c r="H176" s="91"/>
      <c r="I176" s="91"/>
      <c r="J176" s="237"/>
    </row>
    <row r="177" spans="6:10" ht="12.75">
      <c r="F177" s="91"/>
      <c r="G177" s="91"/>
      <c r="H177" s="91"/>
      <c r="I177" s="91"/>
      <c r="J177" s="237"/>
    </row>
    <row r="178" spans="6:10" ht="12.75">
      <c r="F178" s="91"/>
      <c r="G178" s="91"/>
      <c r="H178" s="91"/>
      <c r="I178" s="91"/>
      <c r="J178" s="237"/>
    </row>
    <row r="179" spans="6:10" ht="12.75">
      <c r="F179" s="91"/>
      <c r="G179" s="91"/>
      <c r="H179" s="91"/>
      <c r="I179" s="91"/>
      <c r="J179" s="237"/>
    </row>
    <row r="180" spans="6:10" ht="12.75">
      <c r="F180" s="91"/>
      <c r="G180" s="91"/>
      <c r="H180" s="91"/>
      <c r="I180" s="91"/>
      <c r="J180" s="237"/>
    </row>
    <row r="181" spans="6:10" ht="12.75">
      <c r="F181" s="91"/>
      <c r="G181" s="91"/>
      <c r="H181" s="91"/>
      <c r="I181" s="91"/>
      <c r="J181" s="237"/>
    </row>
    <row r="182" spans="6:10" ht="12.75">
      <c r="F182" s="91"/>
      <c r="G182" s="91"/>
      <c r="H182" s="91"/>
      <c r="I182" s="91"/>
      <c r="J182" s="237"/>
    </row>
    <row r="183" spans="6:10" ht="12.75">
      <c r="F183" s="91"/>
      <c r="G183" s="91"/>
      <c r="H183" s="91"/>
      <c r="I183" s="91"/>
      <c r="J183" s="237"/>
    </row>
    <row r="184" spans="6:10" ht="12.75">
      <c r="F184" s="91"/>
      <c r="G184" s="91"/>
      <c r="H184" s="91"/>
      <c r="I184" s="91"/>
      <c r="J184" s="237"/>
    </row>
    <row r="185" spans="6:10" ht="12.75">
      <c r="F185" s="91"/>
      <c r="G185" s="91"/>
      <c r="H185" s="91"/>
      <c r="I185" s="91"/>
      <c r="J185" s="237"/>
    </row>
    <row r="186" spans="6:10" ht="12.75">
      <c r="F186" s="91"/>
      <c r="G186" s="91"/>
      <c r="H186" s="91"/>
      <c r="I186" s="91"/>
      <c r="J186" s="237"/>
    </row>
    <row r="187" spans="6:10" ht="12.75">
      <c r="F187" s="91"/>
      <c r="G187" s="91"/>
      <c r="H187" s="91"/>
      <c r="I187" s="91"/>
      <c r="J187" s="237"/>
    </row>
    <row r="188" spans="6:10" ht="12.75">
      <c r="F188" s="91"/>
      <c r="G188" s="91"/>
      <c r="H188" s="91"/>
      <c r="I188" s="91"/>
      <c r="J188" s="237"/>
    </row>
    <row r="189" spans="6:10" ht="12.75">
      <c r="F189" s="91"/>
      <c r="G189" s="91"/>
      <c r="H189" s="91"/>
      <c r="I189" s="91"/>
      <c r="J189" s="237"/>
    </row>
    <row r="190" spans="6:10" ht="12.75">
      <c r="F190" s="91"/>
      <c r="G190" s="91"/>
      <c r="H190" s="91"/>
      <c r="I190" s="91"/>
      <c r="J190" s="237"/>
    </row>
    <row r="191" spans="6:10" ht="12.75">
      <c r="F191" s="91"/>
      <c r="G191" s="91"/>
      <c r="H191" s="91"/>
      <c r="I191" s="91"/>
      <c r="J191" s="237"/>
    </row>
    <row r="192" spans="6:10" ht="12.75">
      <c r="F192" s="91"/>
      <c r="G192" s="91"/>
      <c r="H192" s="91"/>
      <c r="I192" s="91"/>
      <c r="J192" s="237"/>
    </row>
    <row r="193" spans="6:10" ht="12.75">
      <c r="F193" s="91"/>
      <c r="G193" s="91"/>
      <c r="H193" s="91"/>
      <c r="I193" s="91"/>
      <c r="J193" s="237"/>
    </row>
    <row r="194" spans="6:10" ht="12.75">
      <c r="F194" s="91"/>
      <c r="G194" s="91"/>
      <c r="H194" s="91"/>
      <c r="I194" s="91"/>
      <c r="J194" s="237"/>
    </row>
    <row r="195" spans="6:10" ht="12.75">
      <c r="F195" s="91"/>
      <c r="G195" s="91"/>
      <c r="H195" s="91"/>
      <c r="I195" s="91"/>
      <c r="J195" s="237"/>
    </row>
    <row r="196" spans="6:10" ht="12.75">
      <c r="F196" s="91"/>
      <c r="G196" s="91"/>
      <c r="H196" s="91"/>
      <c r="I196" s="91"/>
      <c r="J196" s="237"/>
    </row>
    <row r="197" spans="6:10" ht="12.75">
      <c r="F197" s="91"/>
      <c r="G197" s="91"/>
      <c r="H197" s="91"/>
      <c r="I197" s="91"/>
      <c r="J197" s="237"/>
    </row>
    <row r="198" spans="6:10" ht="12.75">
      <c r="F198" s="91"/>
      <c r="G198" s="91"/>
      <c r="H198" s="91"/>
      <c r="I198" s="91"/>
      <c r="J198" s="237"/>
    </row>
    <row r="199" spans="6:10" ht="12.75">
      <c r="F199" s="91"/>
      <c r="G199" s="91"/>
      <c r="H199" s="91"/>
      <c r="I199" s="91"/>
      <c r="J199" s="237"/>
    </row>
    <row r="200" spans="6:10" ht="12.75">
      <c r="F200" s="91"/>
      <c r="G200" s="91"/>
      <c r="H200" s="91"/>
      <c r="I200" s="91"/>
      <c r="J200" s="237"/>
    </row>
    <row r="201" spans="6:10" ht="12.75">
      <c r="F201" s="91"/>
      <c r="G201" s="91"/>
      <c r="H201" s="91"/>
      <c r="I201" s="91"/>
      <c r="J201" s="237"/>
    </row>
    <row r="202" spans="6:10" ht="12.75">
      <c r="F202" s="91"/>
      <c r="G202" s="91"/>
      <c r="H202" s="91"/>
      <c r="I202" s="91"/>
      <c r="J202" s="237"/>
    </row>
    <row r="203" spans="6:10" ht="12.75">
      <c r="F203" s="91"/>
      <c r="G203" s="91"/>
      <c r="H203" s="91"/>
      <c r="I203" s="91"/>
      <c r="J203" s="237"/>
    </row>
    <row r="204" spans="6:10" ht="12.75">
      <c r="F204" s="91"/>
      <c r="G204" s="91"/>
      <c r="H204" s="91"/>
      <c r="I204" s="91"/>
      <c r="J204" s="237"/>
    </row>
    <row r="205" spans="6:10" ht="12.75">
      <c r="F205" s="91"/>
      <c r="G205" s="91"/>
      <c r="H205" s="91"/>
      <c r="I205" s="91"/>
      <c r="J205" s="237"/>
    </row>
    <row r="206" spans="6:10" ht="12.75">
      <c r="F206" s="91"/>
      <c r="G206" s="91"/>
      <c r="H206" s="91"/>
      <c r="I206" s="91"/>
      <c r="J206" s="237"/>
    </row>
    <row r="207" spans="6:10" ht="12.75">
      <c r="F207" s="91"/>
      <c r="G207" s="91"/>
      <c r="H207" s="91"/>
      <c r="I207" s="91"/>
      <c r="J207" s="237"/>
    </row>
    <row r="208" spans="6:10" ht="12.75">
      <c r="F208" s="91"/>
      <c r="G208" s="91"/>
      <c r="H208" s="91"/>
      <c r="I208" s="91"/>
      <c r="J208" s="237"/>
    </row>
    <row r="209" spans="6:10" ht="12.75">
      <c r="F209" s="91"/>
      <c r="G209" s="91"/>
      <c r="H209" s="91"/>
      <c r="I209" s="91"/>
      <c r="J209" s="237"/>
    </row>
    <row r="210" spans="6:10" ht="12.75">
      <c r="F210" s="91"/>
      <c r="G210" s="91"/>
      <c r="H210" s="91"/>
      <c r="I210" s="91"/>
      <c r="J210" s="237"/>
    </row>
    <row r="211" spans="6:10" ht="12.75">
      <c r="F211" s="91"/>
      <c r="G211" s="91"/>
      <c r="H211" s="91"/>
      <c r="I211" s="91"/>
      <c r="J211" s="237"/>
    </row>
    <row r="212" spans="6:10" ht="12.75">
      <c r="F212" s="91"/>
      <c r="G212" s="91"/>
      <c r="H212" s="91"/>
      <c r="I212" s="91"/>
      <c r="J212" s="237"/>
    </row>
    <row r="213" spans="6:10" ht="12.75">
      <c r="F213" s="91"/>
      <c r="G213" s="91"/>
      <c r="H213" s="91"/>
      <c r="I213" s="91"/>
      <c r="J213" s="237"/>
    </row>
    <row r="214" spans="6:10" ht="12.75">
      <c r="F214" s="91"/>
      <c r="G214" s="91"/>
      <c r="H214" s="91"/>
      <c r="I214" s="91"/>
      <c r="J214" s="237"/>
    </row>
    <row r="215" spans="6:10" ht="12.75">
      <c r="F215" s="91"/>
      <c r="G215" s="91"/>
      <c r="H215" s="91"/>
      <c r="I215" s="91"/>
      <c r="J215" s="237"/>
    </row>
    <row r="216" spans="6:10" ht="12.75">
      <c r="F216" s="91"/>
      <c r="G216" s="91"/>
      <c r="H216" s="91"/>
      <c r="I216" s="91"/>
      <c r="J216" s="237"/>
    </row>
    <row r="217" spans="6:10" ht="12.75">
      <c r="F217" s="91"/>
      <c r="G217" s="91"/>
      <c r="H217" s="91"/>
      <c r="I217" s="91"/>
      <c r="J217" s="237"/>
    </row>
    <row r="218" spans="6:10" ht="12.75">
      <c r="F218" s="91"/>
      <c r="G218" s="91"/>
      <c r="H218" s="91"/>
      <c r="I218" s="91"/>
      <c r="J218" s="237"/>
    </row>
    <row r="219" spans="6:10" ht="12.75">
      <c r="F219" s="91"/>
      <c r="G219" s="91"/>
      <c r="H219" s="91"/>
      <c r="I219" s="91"/>
      <c r="J219" s="237"/>
    </row>
    <row r="220" spans="6:10" ht="12.75">
      <c r="F220" s="91"/>
      <c r="G220" s="91"/>
      <c r="H220" s="91"/>
      <c r="I220" s="91"/>
      <c r="J220" s="237"/>
    </row>
    <row r="221" spans="6:10" ht="12.75">
      <c r="F221" s="91"/>
      <c r="G221" s="91"/>
      <c r="H221" s="91"/>
      <c r="I221" s="91"/>
      <c r="J221" s="237"/>
    </row>
    <row r="222" spans="6:10" ht="12.75">
      <c r="F222" s="91"/>
      <c r="G222" s="91"/>
      <c r="H222" s="91"/>
      <c r="I222" s="91"/>
      <c r="J222" s="237"/>
    </row>
    <row r="223" spans="6:10" ht="12.75">
      <c r="F223" s="91"/>
      <c r="G223" s="91"/>
      <c r="H223" s="91"/>
      <c r="I223" s="91"/>
      <c r="J223" s="237"/>
    </row>
    <row r="224" spans="6:10" ht="12.75">
      <c r="F224" s="91"/>
      <c r="G224" s="91"/>
      <c r="H224" s="91"/>
      <c r="I224" s="91"/>
      <c r="J224" s="237"/>
    </row>
    <row r="225" spans="6:10" ht="12.75">
      <c r="F225" s="91"/>
      <c r="G225" s="91"/>
      <c r="H225" s="91"/>
      <c r="I225" s="91"/>
      <c r="J225" s="237"/>
    </row>
    <row r="226" spans="6:10" ht="12.75">
      <c r="F226" s="91"/>
      <c r="G226" s="91"/>
      <c r="H226" s="91"/>
      <c r="I226" s="91"/>
      <c r="J226" s="237"/>
    </row>
    <row r="227" spans="6:10" ht="12.75">
      <c r="F227" s="91"/>
      <c r="G227" s="91"/>
      <c r="H227" s="91"/>
      <c r="I227" s="91"/>
      <c r="J227" s="237"/>
    </row>
    <row r="228" spans="6:10" ht="12.75">
      <c r="F228" s="91"/>
      <c r="G228" s="91"/>
      <c r="H228" s="91"/>
      <c r="I228" s="91"/>
      <c r="J228" s="237"/>
    </row>
    <row r="229" spans="6:10" ht="12.75">
      <c r="F229" s="91"/>
      <c r="G229" s="91"/>
      <c r="H229" s="91"/>
      <c r="I229" s="91"/>
      <c r="J229" s="237"/>
    </row>
    <row r="230" spans="6:10" ht="12.75">
      <c r="F230" s="91"/>
      <c r="G230" s="91"/>
      <c r="H230" s="91"/>
      <c r="I230" s="91"/>
      <c r="J230" s="237"/>
    </row>
    <row r="231" spans="6:10" ht="12.75">
      <c r="F231" s="91"/>
      <c r="G231" s="91"/>
      <c r="H231" s="91"/>
      <c r="I231" s="91"/>
      <c r="J231" s="237"/>
    </row>
    <row r="232" spans="6:10" ht="12.75">
      <c r="F232" s="91"/>
      <c r="G232" s="91"/>
      <c r="H232" s="91"/>
      <c r="I232" s="91"/>
      <c r="J232" s="237"/>
    </row>
    <row r="233" spans="6:10" ht="12.75">
      <c r="F233" s="91"/>
      <c r="G233" s="91"/>
      <c r="H233" s="91"/>
      <c r="I233" s="91"/>
      <c r="J233" s="237"/>
    </row>
    <row r="234" spans="6:10" ht="12.75">
      <c r="F234" s="91"/>
      <c r="G234" s="91"/>
      <c r="H234" s="91"/>
      <c r="I234" s="91"/>
      <c r="J234" s="237"/>
    </row>
    <row r="235" spans="6:10" ht="12.75">
      <c r="F235" s="91"/>
      <c r="G235" s="91"/>
      <c r="H235" s="91"/>
      <c r="I235" s="91"/>
      <c r="J235" s="237"/>
    </row>
    <row r="236" spans="6:10" ht="12.75">
      <c r="F236" s="91"/>
      <c r="G236" s="91"/>
      <c r="H236" s="91"/>
      <c r="I236" s="91"/>
      <c r="J236" s="237"/>
    </row>
    <row r="237" spans="6:10" ht="12.75">
      <c r="F237" s="91"/>
      <c r="G237" s="91"/>
      <c r="H237" s="91"/>
      <c r="I237" s="91"/>
      <c r="J237" s="237"/>
    </row>
    <row r="238" spans="6:10" ht="12.75">
      <c r="F238" s="91"/>
      <c r="G238" s="91"/>
      <c r="H238" s="91"/>
      <c r="I238" s="91"/>
      <c r="J238" s="237"/>
    </row>
    <row r="239" spans="6:10" ht="12.75">
      <c r="F239" s="91"/>
      <c r="G239" s="91"/>
      <c r="H239" s="91"/>
      <c r="I239" s="91"/>
      <c r="J239" s="237"/>
    </row>
    <row r="240" spans="6:10" ht="12.75">
      <c r="F240" s="91"/>
      <c r="G240" s="91"/>
      <c r="H240" s="91"/>
      <c r="I240" s="91"/>
      <c r="J240" s="237"/>
    </row>
    <row r="241" spans="6:10" ht="12.75">
      <c r="F241" s="91"/>
      <c r="G241" s="91"/>
      <c r="H241" s="91"/>
      <c r="I241" s="91"/>
      <c r="J241" s="237"/>
    </row>
    <row r="242" spans="6:10" ht="12.75">
      <c r="F242" s="91"/>
      <c r="G242" s="91"/>
      <c r="H242" s="91"/>
      <c r="I242" s="91"/>
      <c r="J242" s="237"/>
    </row>
    <row r="243" spans="6:10" ht="12.75">
      <c r="F243" s="91"/>
      <c r="G243" s="91"/>
      <c r="H243" s="91"/>
      <c r="I243" s="91"/>
      <c r="J243" s="237"/>
    </row>
    <row r="244" spans="6:10" ht="12.75">
      <c r="F244" s="91"/>
      <c r="G244" s="91"/>
      <c r="H244" s="91"/>
      <c r="I244" s="91"/>
      <c r="J244" s="237"/>
    </row>
    <row r="245" spans="6:10" ht="12.75">
      <c r="F245" s="91"/>
      <c r="G245" s="91"/>
      <c r="H245" s="91"/>
      <c r="I245" s="91"/>
      <c r="J245" s="237"/>
    </row>
    <row r="246" spans="6:10" ht="12.75">
      <c r="F246" s="91"/>
      <c r="G246" s="91"/>
      <c r="H246" s="91"/>
      <c r="I246" s="91"/>
      <c r="J246" s="237"/>
    </row>
    <row r="247" spans="6:10" ht="12.75">
      <c r="F247" s="91"/>
      <c r="G247" s="91"/>
      <c r="H247" s="91"/>
      <c r="I247" s="91"/>
      <c r="J247" s="237"/>
    </row>
    <row r="248" spans="6:10" ht="12.75">
      <c r="F248" s="91"/>
      <c r="G248" s="91"/>
      <c r="H248" s="91"/>
      <c r="I248" s="91"/>
      <c r="J248" s="237"/>
    </row>
    <row r="249" spans="6:10" ht="12.75">
      <c r="F249" s="91"/>
      <c r="G249" s="91"/>
      <c r="H249" s="91"/>
      <c r="I249" s="91"/>
      <c r="J249" s="237"/>
    </row>
    <row r="250" spans="6:10" ht="12.75">
      <c r="F250" s="91"/>
      <c r="G250" s="91"/>
      <c r="H250" s="91"/>
      <c r="I250" s="91"/>
      <c r="J250" s="237"/>
    </row>
    <row r="251" spans="6:10" ht="12.75">
      <c r="F251" s="91"/>
      <c r="G251" s="91"/>
      <c r="H251" s="91"/>
      <c r="I251" s="91"/>
      <c r="J251" s="237"/>
    </row>
    <row r="252" spans="6:10" ht="12.75">
      <c r="F252" s="91"/>
      <c r="G252" s="91"/>
      <c r="H252" s="91"/>
      <c r="I252" s="91"/>
      <c r="J252" s="237"/>
    </row>
    <row r="253" spans="6:10" ht="12.75">
      <c r="F253" s="91"/>
      <c r="G253" s="91"/>
      <c r="H253" s="91"/>
      <c r="I253" s="91"/>
      <c r="J253" s="237"/>
    </row>
    <row r="254" spans="6:10" ht="12.75">
      <c r="F254" s="91"/>
      <c r="G254" s="91"/>
      <c r="H254" s="91"/>
      <c r="I254" s="91"/>
      <c r="J254" s="237"/>
    </row>
    <row r="255" spans="6:10" ht="12.75">
      <c r="F255" s="91"/>
      <c r="G255" s="91"/>
      <c r="H255" s="91"/>
      <c r="I255" s="91"/>
      <c r="J255" s="237"/>
    </row>
    <row r="256" spans="6:10" ht="12.75">
      <c r="F256" s="91"/>
      <c r="G256" s="91"/>
      <c r="H256" s="91"/>
      <c r="I256" s="91"/>
      <c r="J256" s="237"/>
    </row>
    <row r="257" spans="6:10" ht="12.75">
      <c r="F257" s="91"/>
      <c r="G257" s="91"/>
      <c r="H257" s="91"/>
      <c r="I257" s="91"/>
      <c r="J257" s="237"/>
    </row>
    <row r="258" spans="6:10" ht="12.75">
      <c r="F258" s="91"/>
      <c r="G258" s="91"/>
      <c r="H258" s="91"/>
      <c r="I258" s="91"/>
      <c r="J258" s="237"/>
    </row>
    <row r="259" spans="6:10" ht="12.75">
      <c r="F259" s="91"/>
      <c r="G259" s="91"/>
      <c r="H259" s="91"/>
      <c r="I259" s="91"/>
      <c r="J259" s="237"/>
    </row>
    <row r="260" spans="6:10" ht="12.75">
      <c r="F260" s="91"/>
      <c r="G260" s="91"/>
      <c r="H260" s="91"/>
      <c r="I260" s="91"/>
      <c r="J260" s="237"/>
    </row>
    <row r="261" spans="6:10" ht="12.75">
      <c r="F261" s="91"/>
      <c r="G261" s="91"/>
      <c r="H261" s="91"/>
      <c r="I261" s="91"/>
      <c r="J261" s="237"/>
    </row>
    <row r="262" spans="6:10" ht="12.75">
      <c r="F262" s="91"/>
      <c r="G262" s="91"/>
      <c r="H262" s="91"/>
      <c r="I262" s="91"/>
      <c r="J262" s="237"/>
    </row>
    <row r="263" spans="6:10" ht="12.75">
      <c r="F263" s="91"/>
      <c r="G263" s="91"/>
      <c r="H263" s="91"/>
      <c r="I263" s="91"/>
      <c r="J263" s="237"/>
    </row>
    <row r="264" spans="6:10" ht="12.75">
      <c r="F264" s="91"/>
      <c r="G264" s="91"/>
      <c r="H264" s="91"/>
      <c r="I264" s="91"/>
      <c r="J264" s="237"/>
    </row>
    <row r="265" spans="6:10" ht="12.75">
      <c r="F265" s="91"/>
      <c r="G265" s="91"/>
      <c r="H265" s="91"/>
      <c r="I265" s="91"/>
      <c r="J265" s="237"/>
    </row>
    <row r="266" spans="6:10" ht="12.75">
      <c r="F266" s="91"/>
      <c r="G266" s="91"/>
      <c r="H266" s="91"/>
      <c r="I266" s="91"/>
      <c r="J266" s="237"/>
    </row>
    <row r="267" spans="6:10" ht="12.75">
      <c r="F267" s="91"/>
      <c r="G267" s="91"/>
      <c r="H267" s="91"/>
      <c r="I267" s="91"/>
      <c r="J267" s="237"/>
    </row>
    <row r="268" spans="6:10" ht="12.75">
      <c r="F268" s="91"/>
      <c r="G268" s="91"/>
      <c r="H268" s="91"/>
      <c r="I268" s="91"/>
      <c r="J268" s="237"/>
    </row>
    <row r="269" spans="6:10" ht="12.75">
      <c r="F269" s="91"/>
      <c r="G269" s="91"/>
      <c r="H269" s="91"/>
      <c r="I269" s="91"/>
      <c r="J269" s="237"/>
    </row>
    <row r="270" spans="6:10" ht="12.75">
      <c r="F270" s="91"/>
      <c r="G270" s="91"/>
      <c r="H270" s="91"/>
      <c r="I270" s="91"/>
      <c r="J270" s="237"/>
    </row>
    <row r="271" spans="6:10" ht="12.75">
      <c r="F271" s="91"/>
      <c r="G271" s="91"/>
      <c r="H271" s="91"/>
      <c r="I271" s="91"/>
      <c r="J271" s="237"/>
    </row>
    <row r="272" spans="6:10" ht="12.75">
      <c r="F272" s="91"/>
      <c r="G272" s="91"/>
      <c r="H272" s="91"/>
      <c r="I272" s="91"/>
      <c r="J272" s="237"/>
    </row>
    <row r="273" spans="6:10" ht="12.75">
      <c r="F273" s="91"/>
      <c r="G273" s="91"/>
      <c r="H273" s="91"/>
      <c r="I273" s="91"/>
      <c r="J273" s="237"/>
    </row>
    <row r="274" spans="6:10" ht="12.75">
      <c r="F274" s="91"/>
      <c r="G274" s="91"/>
      <c r="H274" s="91"/>
      <c r="I274" s="91"/>
      <c r="J274" s="237"/>
    </row>
    <row r="275" spans="6:10" ht="12.75">
      <c r="F275" s="91"/>
      <c r="G275" s="91"/>
      <c r="H275" s="91"/>
      <c r="I275" s="91"/>
      <c r="J275" s="237"/>
    </row>
    <row r="276" spans="6:10" ht="12.75">
      <c r="F276" s="91"/>
      <c r="G276" s="91"/>
      <c r="H276" s="91"/>
      <c r="I276" s="91"/>
      <c r="J276" s="237"/>
    </row>
    <row r="277" spans="6:10" ht="12.75">
      <c r="F277" s="91"/>
      <c r="G277" s="91"/>
      <c r="H277" s="91"/>
      <c r="I277" s="91"/>
      <c r="J277" s="237"/>
    </row>
    <row r="278" spans="6:10" ht="12.75">
      <c r="F278" s="91"/>
      <c r="G278" s="91"/>
      <c r="H278" s="91"/>
      <c r="I278" s="91"/>
      <c r="J278" s="237"/>
    </row>
    <row r="279" spans="6:10" ht="12.75">
      <c r="F279" s="91"/>
      <c r="G279" s="91"/>
      <c r="H279" s="91"/>
      <c r="I279" s="91"/>
      <c r="J279" s="237"/>
    </row>
    <row r="280" spans="6:10" ht="12.75">
      <c r="F280" s="91"/>
      <c r="G280" s="91"/>
      <c r="H280" s="91"/>
      <c r="I280" s="91"/>
      <c r="J280" s="237"/>
    </row>
    <row r="281" spans="6:10" ht="12.75">
      <c r="F281" s="91"/>
      <c r="G281" s="91"/>
      <c r="H281" s="91"/>
      <c r="I281" s="91"/>
      <c r="J281" s="237"/>
    </row>
    <row r="282" spans="6:10" ht="12.75">
      <c r="F282" s="91"/>
      <c r="G282" s="91"/>
      <c r="H282" s="91"/>
      <c r="I282" s="91"/>
      <c r="J282" s="237"/>
    </row>
    <row r="283" spans="6:10" ht="12.75">
      <c r="F283" s="91"/>
      <c r="G283" s="91"/>
      <c r="H283" s="91"/>
      <c r="I283" s="91"/>
      <c r="J283" s="237"/>
    </row>
    <row r="284" spans="6:10" ht="12.75">
      <c r="F284" s="91"/>
      <c r="G284" s="91"/>
      <c r="H284" s="91"/>
      <c r="I284" s="91"/>
      <c r="J284" s="237"/>
    </row>
    <row r="285" spans="6:10" ht="12.75">
      <c r="F285" s="91"/>
      <c r="G285" s="91"/>
      <c r="H285" s="91"/>
      <c r="I285" s="91"/>
      <c r="J285" s="237"/>
    </row>
    <row r="286" spans="6:10" ht="12.75">
      <c r="F286" s="91"/>
      <c r="G286" s="91"/>
      <c r="H286" s="91"/>
      <c r="I286" s="91"/>
      <c r="J286" s="237"/>
    </row>
    <row r="287" spans="6:10" ht="12.75">
      <c r="F287" s="91"/>
      <c r="G287" s="91"/>
      <c r="H287" s="91"/>
      <c r="I287" s="91"/>
      <c r="J287" s="237"/>
    </row>
    <row r="288" spans="6:10" ht="12.75">
      <c r="F288" s="91"/>
      <c r="G288" s="91"/>
      <c r="H288" s="91"/>
      <c r="I288" s="91"/>
      <c r="J288" s="237"/>
    </row>
    <row r="289" spans="6:10" ht="12.75">
      <c r="F289" s="91"/>
      <c r="G289" s="91"/>
      <c r="H289" s="91"/>
      <c r="I289" s="91"/>
      <c r="J289" s="237"/>
    </row>
    <row r="290" spans="6:10" ht="12.75">
      <c r="F290" s="91"/>
      <c r="G290" s="91"/>
      <c r="H290" s="91"/>
      <c r="I290" s="91"/>
      <c r="J290" s="237"/>
    </row>
    <row r="291" spans="6:10" ht="12.75">
      <c r="F291" s="91"/>
      <c r="G291" s="91"/>
      <c r="H291" s="91"/>
      <c r="I291" s="91"/>
      <c r="J291" s="237"/>
    </row>
    <row r="292" spans="6:10" ht="12.75">
      <c r="F292" s="91"/>
      <c r="G292" s="91"/>
      <c r="H292" s="91"/>
      <c r="I292" s="91"/>
      <c r="J292" s="237"/>
    </row>
    <row r="293" spans="6:10" ht="12.75">
      <c r="F293" s="91"/>
      <c r="G293" s="91"/>
      <c r="H293" s="91"/>
      <c r="I293" s="91"/>
      <c r="J293" s="237"/>
    </row>
    <row r="294" spans="6:10" ht="12.75">
      <c r="F294" s="91"/>
      <c r="G294" s="91"/>
      <c r="H294" s="91"/>
      <c r="I294" s="91"/>
      <c r="J294" s="237"/>
    </row>
    <row r="295" spans="6:10" ht="12.75">
      <c r="F295" s="91"/>
      <c r="G295" s="91"/>
      <c r="H295" s="91"/>
      <c r="I295" s="91"/>
      <c r="J295" s="237"/>
    </row>
    <row r="296" spans="6:10" ht="12.75">
      <c r="F296" s="91"/>
      <c r="G296" s="91"/>
      <c r="H296" s="91"/>
      <c r="I296" s="91"/>
      <c r="J296" s="237"/>
    </row>
    <row r="297" spans="6:10" ht="12.75">
      <c r="F297" s="91"/>
      <c r="G297" s="91"/>
      <c r="H297" s="91"/>
      <c r="I297" s="91"/>
      <c r="J297" s="237"/>
    </row>
    <row r="298" spans="6:10" ht="12.75">
      <c r="F298" s="91"/>
      <c r="G298" s="91"/>
      <c r="H298" s="91"/>
      <c r="I298" s="91"/>
      <c r="J298" s="237"/>
    </row>
    <row r="299" spans="6:10" ht="12.75">
      <c r="F299" s="91"/>
      <c r="G299" s="91"/>
      <c r="H299" s="91"/>
      <c r="I299" s="91"/>
      <c r="J299" s="237"/>
    </row>
    <row r="300" spans="6:10" ht="12.75">
      <c r="F300" s="91"/>
      <c r="G300" s="91"/>
      <c r="H300" s="91"/>
      <c r="I300" s="91"/>
      <c r="J300" s="237"/>
    </row>
    <row r="301" spans="6:10" ht="12.75">
      <c r="F301" s="91"/>
      <c r="G301" s="91"/>
      <c r="H301" s="91"/>
      <c r="I301" s="91"/>
      <c r="J301" s="237"/>
    </row>
    <row r="302" spans="6:10" ht="12.75">
      <c r="F302" s="91"/>
      <c r="G302" s="91"/>
      <c r="H302" s="91"/>
      <c r="I302" s="91"/>
      <c r="J302" s="237"/>
    </row>
    <row r="303" spans="6:10" ht="12.75">
      <c r="F303" s="91"/>
      <c r="G303" s="91"/>
      <c r="H303" s="91"/>
      <c r="I303" s="91"/>
      <c r="J303" s="237"/>
    </row>
    <row r="304" spans="6:10" ht="12.75">
      <c r="F304" s="91"/>
      <c r="G304" s="91"/>
      <c r="H304" s="91"/>
      <c r="I304" s="91"/>
      <c r="J304" s="237"/>
    </row>
    <row r="305" spans="6:10" ht="12.75">
      <c r="F305" s="91"/>
      <c r="G305" s="91"/>
      <c r="H305" s="91"/>
      <c r="I305" s="91"/>
      <c r="J305" s="237"/>
    </row>
    <row r="306" spans="6:10" ht="12.75">
      <c r="F306" s="91"/>
      <c r="G306" s="91"/>
      <c r="H306" s="91"/>
      <c r="I306" s="91"/>
      <c r="J306" s="237"/>
    </row>
    <row r="307" spans="6:10" ht="12.75">
      <c r="F307" s="91"/>
      <c r="G307" s="91"/>
      <c r="H307" s="91"/>
      <c r="I307" s="91"/>
      <c r="J307" s="237"/>
    </row>
    <row r="308" spans="6:10" ht="12.75">
      <c r="F308" s="91"/>
      <c r="G308" s="91"/>
      <c r="H308" s="91"/>
      <c r="I308" s="91"/>
      <c r="J308" s="237"/>
    </row>
    <row r="309" spans="6:10" ht="12.75">
      <c r="F309" s="91"/>
      <c r="G309" s="91"/>
      <c r="H309" s="91"/>
      <c r="I309" s="91"/>
      <c r="J309" s="237"/>
    </row>
    <row r="310" spans="6:10" ht="12.75">
      <c r="F310" s="91"/>
      <c r="G310" s="91"/>
      <c r="H310" s="91"/>
      <c r="I310" s="91"/>
      <c r="J310" s="237"/>
    </row>
    <row r="311" spans="6:10" ht="12.75">
      <c r="F311" s="91"/>
      <c r="G311" s="91"/>
      <c r="H311" s="91"/>
      <c r="I311" s="91"/>
      <c r="J311" s="237"/>
    </row>
    <row r="312" spans="6:10" ht="12.75">
      <c r="F312" s="91"/>
      <c r="G312" s="91"/>
      <c r="H312" s="91"/>
      <c r="I312" s="91"/>
      <c r="J312" s="237"/>
    </row>
    <row r="313" spans="6:10" ht="12.75">
      <c r="F313" s="91"/>
      <c r="G313" s="91"/>
      <c r="H313" s="91"/>
      <c r="I313" s="91"/>
      <c r="J313" s="237"/>
    </row>
    <row r="314" spans="6:10" ht="12.75">
      <c r="F314" s="91"/>
      <c r="G314" s="91"/>
      <c r="H314" s="91"/>
      <c r="I314" s="91"/>
      <c r="J314" s="237"/>
    </row>
    <row r="315" spans="6:10" ht="12.75">
      <c r="F315" s="91"/>
      <c r="G315" s="91"/>
      <c r="H315" s="91"/>
      <c r="I315" s="91"/>
      <c r="J315" s="237"/>
    </row>
    <row r="316" spans="6:10" ht="12.75">
      <c r="F316" s="91"/>
      <c r="G316" s="91"/>
      <c r="H316" s="91"/>
      <c r="I316" s="91"/>
      <c r="J316" s="237"/>
    </row>
    <row r="317" spans="6:10" ht="12.75">
      <c r="F317" s="91"/>
      <c r="G317" s="91"/>
      <c r="H317" s="91"/>
      <c r="I317" s="91"/>
      <c r="J317" s="237"/>
    </row>
    <row r="318" spans="6:10" ht="12.75">
      <c r="F318" s="91"/>
      <c r="G318" s="91"/>
      <c r="H318" s="91"/>
      <c r="I318" s="91"/>
      <c r="J318" s="237"/>
    </row>
    <row r="319" spans="6:10" ht="12.75">
      <c r="F319" s="91"/>
      <c r="G319" s="91"/>
      <c r="H319" s="91"/>
      <c r="I319" s="91"/>
      <c r="J319" s="237"/>
    </row>
    <row r="320" spans="6:10" ht="12.75">
      <c r="F320" s="91"/>
      <c r="G320" s="91"/>
      <c r="H320" s="91"/>
      <c r="I320" s="91"/>
      <c r="J320" s="237"/>
    </row>
    <row r="321" spans="6:10" ht="12.75">
      <c r="F321" s="91"/>
      <c r="G321" s="91"/>
      <c r="H321" s="91"/>
      <c r="I321" s="91"/>
      <c r="J321" s="237"/>
    </row>
    <row r="322" spans="6:10" ht="12.75">
      <c r="F322" s="91"/>
      <c r="G322" s="91"/>
      <c r="H322" s="91"/>
      <c r="I322" s="91"/>
      <c r="J322" s="237"/>
    </row>
    <row r="323" spans="6:10" ht="12.75">
      <c r="F323" s="91"/>
      <c r="G323" s="91"/>
      <c r="H323" s="91"/>
      <c r="I323" s="91"/>
      <c r="J323" s="237"/>
    </row>
    <row r="324" spans="6:10" ht="12.75">
      <c r="F324" s="91"/>
      <c r="G324" s="91"/>
      <c r="H324" s="91"/>
      <c r="I324" s="91"/>
      <c r="J324" s="237"/>
    </row>
    <row r="325" spans="6:10" ht="12.75">
      <c r="F325" s="91"/>
      <c r="G325" s="91"/>
      <c r="H325" s="91"/>
      <c r="I325" s="91"/>
      <c r="J325" s="237"/>
    </row>
    <row r="326" spans="6:10" ht="12.75">
      <c r="F326" s="91"/>
      <c r="G326" s="91"/>
      <c r="H326" s="91"/>
      <c r="I326" s="91"/>
      <c r="J326" s="237"/>
    </row>
    <row r="327" spans="6:10" ht="12.75">
      <c r="F327" s="91"/>
      <c r="G327" s="91"/>
      <c r="H327" s="91"/>
      <c r="I327" s="91"/>
      <c r="J327" s="237"/>
    </row>
    <row r="328" spans="6:10" ht="12.75">
      <c r="F328" s="91"/>
      <c r="G328" s="91"/>
      <c r="H328" s="91"/>
      <c r="I328" s="91"/>
      <c r="J328" s="237"/>
    </row>
    <row r="329" spans="6:10" ht="12.75">
      <c r="F329" s="91"/>
      <c r="G329" s="91"/>
      <c r="H329" s="91"/>
      <c r="I329" s="91"/>
      <c r="J329" s="237"/>
    </row>
    <row r="330" spans="6:10" ht="12.75">
      <c r="F330" s="91"/>
      <c r="G330" s="91"/>
      <c r="H330" s="91"/>
      <c r="I330" s="91"/>
      <c r="J330" s="237"/>
    </row>
    <row r="331" spans="6:10" ht="12.75">
      <c r="F331" s="91"/>
      <c r="G331" s="91"/>
      <c r="H331" s="91"/>
      <c r="I331" s="91"/>
      <c r="J331" s="237"/>
    </row>
    <row r="332" spans="6:10" ht="12.75">
      <c r="F332" s="91"/>
      <c r="G332" s="91"/>
      <c r="H332" s="91"/>
      <c r="I332" s="91"/>
      <c r="J332" s="237"/>
    </row>
    <row r="333" spans="6:10" ht="12.75">
      <c r="F333" s="91"/>
      <c r="G333" s="91"/>
      <c r="H333" s="91"/>
      <c r="I333" s="91"/>
      <c r="J333" s="237"/>
    </row>
    <row r="334" spans="6:10" ht="12.75">
      <c r="F334" s="91"/>
      <c r="G334" s="91"/>
      <c r="H334" s="91"/>
      <c r="I334" s="91"/>
      <c r="J334" s="237"/>
    </row>
    <row r="335" spans="6:10" ht="12.75">
      <c r="F335" s="91"/>
      <c r="G335" s="91"/>
      <c r="H335" s="91"/>
      <c r="I335" s="91"/>
      <c r="J335" s="237"/>
    </row>
    <row r="336" spans="6:10" ht="12.75">
      <c r="F336" s="91"/>
      <c r="G336" s="91"/>
      <c r="H336" s="91"/>
      <c r="I336" s="91"/>
      <c r="J336" s="237"/>
    </row>
    <row r="337" spans="6:10" ht="12.75">
      <c r="F337" s="91"/>
      <c r="G337" s="91"/>
      <c r="H337" s="91"/>
      <c r="I337" s="91"/>
      <c r="J337" s="237"/>
    </row>
    <row r="338" spans="6:10" ht="12.75">
      <c r="F338" s="91"/>
      <c r="G338" s="91"/>
      <c r="H338" s="91"/>
      <c r="I338" s="91"/>
      <c r="J338" s="237"/>
    </row>
    <row r="339" spans="6:10" ht="12.75">
      <c r="F339" s="91"/>
      <c r="G339" s="91"/>
      <c r="H339" s="91"/>
      <c r="I339" s="91"/>
      <c r="J339" s="237"/>
    </row>
    <row r="340" spans="6:10" ht="12.75">
      <c r="F340" s="91"/>
      <c r="G340" s="91"/>
      <c r="H340" s="91"/>
      <c r="I340" s="91"/>
      <c r="J340" s="237"/>
    </row>
    <row r="341" spans="6:10" ht="12.75">
      <c r="F341" s="91"/>
      <c r="G341" s="91"/>
      <c r="H341" s="91"/>
      <c r="I341" s="91"/>
      <c r="J341" s="237"/>
    </row>
    <row r="342" spans="6:10" ht="12.75">
      <c r="F342" s="91"/>
      <c r="G342" s="91"/>
      <c r="H342" s="91"/>
      <c r="I342" s="91"/>
      <c r="J342" s="237"/>
    </row>
    <row r="343" spans="6:10" ht="12.75">
      <c r="F343" s="91"/>
      <c r="G343" s="91"/>
      <c r="H343" s="91"/>
      <c r="I343" s="91"/>
      <c r="J343" s="237"/>
    </row>
    <row r="344" spans="6:10" ht="12.75">
      <c r="F344" s="91"/>
      <c r="G344" s="91"/>
      <c r="H344" s="91"/>
      <c r="I344" s="91"/>
      <c r="J344" s="237"/>
    </row>
    <row r="345" spans="6:10" ht="12.75">
      <c r="F345" s="91"/>
      <c r="G345" s="91"/>
      <c r="H345" s="91"/>
      <c r="I345" s="91"/>
      <c r="J345" s="237"/>
    </row>
    <row r="346" spans="6:10" ht="12.75">
      <c r="F346" s="91"/>
      <c r="G346" s="91"/>
      <c r="H346" s="91"/>
      <c r="I346" s="91"/>
      <c r="J346" s="237"/>
    </row>
    <row r="347" spans="6:10" ht="12.75">
      <c r="F347" s="91"/>
      <c r="G347" s="91"/>
      <c r="H347" s="91"/>
      <c r="I347" s="91"/>
      <c r="J347" s="237"/>
    </row>
    <row r="348" spans="6:10" ht="12.75">
      <c r="F348" s="91"/>
      <c r="G348" s="91"/>
      <c r="H348" s="91"/>
      <c r="I348" s="91"/>
      <c r="J348" s="237"/>
    </row>
    <row r="349" spans="6:10" ht="12.75">
      <c r="F349" s="91"/>
      <c r="G349" s="91"/>
      <c r="H349" s="91"/>
      <c r="I349" s="91"/>
      <c r="J349" s="237"/>
    </row>
    <row r="350" spans="6:10" ht="12.75">
      <c r="F350" s="91"/>
      <c r="G350" s="91"/>
      <c r="H350" s="91"/>
      <c r="I350" s="91"/>
      <c r="J350" s="237"/>
    </row>
    <row r="351" spans="6:10" ht="12.75">
      <c r="F351" s="91"/>
      <c r="G351" s="91"/>
      <c r="H351" s="91"/>
      <c r="I351" s="91"/>
      <c r="J351" s="237"/>
    </row>
    <row r="352" spans="6:10" ht="12.75">
      <c r="F352" s="91"/>
      <c r="G352" s="91"/>
      <c r="H352" s="91"/>
      <c r="I352" s="91"/>
      <c r="J352" s="237"/>
    </row>
    <row r="353" spans="6:10" ht="12.75">
      <c r="F353" s="91"/>
      <c r="G353" s="91"/>
      <c r="H353" s="91"/>
      <c r="I353" s="91"/>
      <c r="J353" s="237"/>
    </row>
    <row r="354" spans="6:10" ht="12.75">
      <c r="F354" s="91"/>
      <c r="G354" s="91"/>
      <c r="H354" s="91"/>
      <c r="I354" s="91"/>
      <c r="J354" s="237"/>
    </row>
    <row r="355" spans="6:10" ht="12.75">
      <c r="F355" s="91"/>
      <c r="G355" s="91"/>
      <c r="H355" s="91"/>
      <c r="I355" s="91"/>
      <c r="J355" s="237"/>
    </row>
    <row r="356" spans="6:10" ht="12.75">
      <c r="F356" s="91"/>
      <c r="G356" s="91"/>
      <c r="H356" s="91"/>
      <c r="I356" s="91"/>
      <c r="J356" s="237"/>
    </row>
    <row r="357" spans="6:10" ht="12.75">
      <c r="F357" s="91"/>
      <c r="G357" s="91"/>
      <c r="H357" s="91"/>
      <c r="I357" s="91"/>
      <c r="J357" s="237"/>
    </row>
    <row r="358" spans="6:10" ht="12.75">
      <c r="F358" s="91"/>
      <c r="G358" s="91"/>
      <c r="H358" s="91"/>
      <c r="I358" s="91"/>
      <c r="J358" s="237"/>
    </row>
    <row r="359" spans="6:10" ht="12.75">
      <c r="F359" s="91"/>
      <c r="G359" s="91"/>
      <c r="H359" s="91"/>
      <c r="I359" s="91"/>
      <c r="J359" s="237"/>
    </row>
    <row r="360" spans="6:10" ht="12.75">
      <c r="F360" s="91"/>
      <c r="G360" s="91"/>
      <c r="H360" s="91"/>
      <c r="I360" s="91"/>
      <c r="J360" s="237"/>
    </row>
    <row r="361" spans="6:10" ht="12.75">
      <c r="F361" s="91"/>
      <c r="G361" s="91"/>
      <c r="H361" s="91"/>
      <c r="I361" s="91"/>
      <c r="J361" s="237"/>
    </row>
    <row r="362" spans="6:10" ht="12.75">
      <c r="F362" s="91"/>
      <c r="G362" s="91"/>
      <c r="H362" s="91"/>
      <c r="I362" s="91"/>
      <c r="J362" s="237"/>
    </row>
    <row r="363" spans="6:10" ht="12.75">
      <c r="F363" s="91"/>
      <c r="G363" s="91"/>
      <c r="H363" s="91"/>
      <c r="I363" s="91"/>
      <c r="J363" s="237"/>
    </row>
    <row r="364" spans="6:10" ht="12.75">
      <c r="F364" s="91"/>
      <c r="G364" s="91"/>
      <c r="H364" s="91"/>
      <c r="I364" s="91"/>
      <c r="J364" s="237"/>
    </row>
    <row r="365" spans="6:10" ht="12.75">
      <c r="F365" s="91"/>
      <c r="G365" s="91"/>
      <c r="H365" s="91"/>
      <c r="I365" s="91"/>
      <c r="J365" s="237"/>
    </row>
    <row r="366" spans="6:10" ht="12.75">
      <c r="F366" s="91"/>
      <c r="G366" s="91"/>
      <c r="H366" s="91"/>
      <c r="I366" s="91"/>
      <c r="J366" s="237"/>
    </row>
    <row r="367" spans="6:10" ht="12.75">
      <c r="F367" s="91"/>
      <c r="G367" s="91"/>
      <c r="H367" s="91"/>
      <c r="I367" s="91"/>
      <c r="J367" s="237"/>
    </row>
    <row r="368" spans="6:10" ht="12.75">
      <c r="F368" s="91"/>
      <c r="G368" s="91"/>
      <c r="H368" s="91"/>
      <c r="I368" s="91"/>
      <c r="J368" s="237"/>
    </row>
    <row r="369" spans="6:10" ht="12.75">
      <c r="F369" s="91"/>
      <c r="G369" s="91"/>
      <c r="H369" s="91"/>
      <c r="I369" s="91"/>
      <c r="J369" s="237"/>
    </row>
    <row r="370" spans="6:10" ht="12.75">
      <c r="F370" s="91"/>
      <c r="G370" s="91"/>
      <c r="H370" s="91"/>
      <c r="I370" s="91"/>
      <c r="J370" s="237"/>
    </row>
    <row r="371" spans="6:10" ht="12.75">
      <c r="F371" s="91"/>
      <c r="G371" s="91"/>
      <c r="H371" s="91"/>
      <c r="I371" s="91"/>
      <c r="J371" s="237"/>
    </row>
    <row r="372" spans="6:10" ht="12.75">
      <c r="F372" s="91"/>
      <c r="G372" s="91"/>
      <c r="H372" s="91"/>
      <c r="I372" s="91"/>
      <c r="J372" s="237"/>
    </row>
    <row r="373" spans="6:10" ht="12.75">
      <c r="F373" s="91"/>
      <c r="G373" s="91"/>
      <c r="H373" s="91"/>
      <c r="I373" s="91"/>
      <c r="J373" s="237"/>
    </row>
    <row r="374" spans="6:10" ht="12.75">
      <c r="F374" s="91"/>
      <c r="G374" s="91"/>
      <c r="H374" s="91"/>
      <c r="I374" s="91"/>
      <c r="J374" s="237"/>
    </row>
    <row r="375" spans="6:10" ht="12.75">
      <c r="F375" s="91"/>
      <c r="G375" s="91"/>
      <c r="H375" s="91"/>
      <c r="I375" s="91"/>
      <c r="J375" s="237"/>
    </row>
    <row r="376" spans="6:10" ht="12.75">
      <c r="F376" s="91"/>
      <c r="G376" s="91"/>
      <c r="H376" s="91"/>
      <c r="I376" s="91"/>
      <c r="J376" s="237"/>
    </row>
    <row r="377" spans="6:10" ht="12.75">
      <c r="F377" s="91"/>
      <c r="G377" s="91"/>
      <c r="H377" s="91"/>
      <c r="I377" s="91"/>
      <c r="J377" s="237"/>
    </row>
    <row r="378" spans="6:10" ht="12.75">
      <c r="F378" s="91"/>
      <c r="G378" s="91"/>
      <c r="H378" s="91"/>
      <c r="I378" s="91"/>
      <c r="J378" s="237"/>
    </row>
    <row r="379" spans="6:10" ht="12.75">
      <c r="F379" s="91"/>
      <c r="G379" s="91"/>
      <c r="H379" s="91"/>
      <c r="I379" s="91"/>
      <c r="J379" s="237"/>
    </row>
    <row r="380" spans="6:10" ht="12.75">
      <c r="F380" s="91"/>
      <c r="G380" s="91"/>
      <c r="H380" s="91"/>
      <c r="I380" s="91"/>
      <c r="J380" s="237"/>
    </row>
    <row r="381" spans="6:10" ht="12.75">
      <c r="F381" s="91"/>
      <c r="G381" s="91"/>
      <c r="H381" s="91"/>
      <c r="I381" s="91"/>
      <c r="J381" s="237"/>
    </row>
    <row r="382" spans="6:10" ht="12.75">
      <c r="F382" s="91"/>
      <c r="G382" s="91"/>
      <c r="H382" s="91"/>
      <c r="I382" s="91"/>
      <c r="J382" s="237"/>
    </row>
    <row r="383" spans="6:10" ht="12.75">
      <c r="F383" s="91"/>
      <c r="G383" s="91"/>
      <c r="H383" s="91"/>
      <c r="I383" s="91"/>
      <c r="J383" s="237"/>
    </row>
    <row r="384" spans="6:10" ht="12.75">
      <c r="F384" s="91"/>
      <c r="G384" s="91"/>
      <c r="H384" s="91"/>
      <c r="I384" s="91"/>
      <c r="J384" s="237"/>
    </row>
    <row r="385" spans="6:10" ht="12.75">
      <c r="F385" s="91"/>
      <c r="G385" s="91"/>
      <c r="H385" s="91"/>
      <c r="I385" s="91"/>
      <c r="J385" s="237"/>
    </row>
    <row r="386" spans="6:10" ht="12.75">
      <c r="F386" s="91"/>
      <c r="G386" s="91"/>
      <c r="H386" s="91"/>
      <c r="I386" s="91"/>
      <c r="J386" s="237"/>
    </row>
    <row r="387" spans="6:10" ht="12.75">
      <c r="F387" s="91"/>
      <c r="G387" s="91"/>
      <c r="H387" s="91"/>
      <c r="I387" s="91"/>
      <c r="J387" s="237"/>
    </row>
    <row r="388" spans="6:10" ht="12.75">
      <c r="F388" s="91"/>
      <c r="G388" s="91"/>
      <c r="H388" s="91"/>
      <c r="I388" s="91"/>
      <c r="J388" s="237"/>
    </row>
    <row r="389" spans="6:10" ht="12.75">
      <c r="F389" s="91"/>
      <c r="G389" s="91"/>
      <c r="H389" s="91"/>
      <c r="I389" s="91"/>
      <c r="J389" s="237"/>
    </row>
    <row r="390" spans="6:10" ht="12.75">
      <c r="F390" s="91"/>
      <c r="G390" s="91"/>
      <c r="H390" s="91"/>
      <c r="I390" s="91"/>
      <c r="J390" s="237"/>
    </row>
    <row r="391" spans="6:10" ht="12.75">
      <c r="F391" s="91"/>
      <c r="G391" s="91"/>
      <c r="H391" s="91"/>
      <c r="I391" s="91"/>
      <c r="J391" s="237"/>
    </row>
    <row r="392" spans="6:10" ht="12.75">
      <c r="F392" s="91"/>
      <c r="G392" s="91"/>
      <c r="H392" s="91"/>
      <c r="I392" s="91"/>
      <c r="J392" s="237"/>
    </row>
    <row r="393" spans="6:10" ht="12.75">
      <c r="F393" s="91"/>
      <c r="G393" s="91"/>
      <c r="H393" s="91"/>
      <c r="I393" s="91"/>
      <c r="J393" s="237"/>
    </row>
    <row r="394" spans="6:10" ht="12.75">
      <c r="F394" s="91"/>
      <c r="G394" s="91"/>
      <c r="H394" s="91"/>
      <c r="I394" s="91"/>
      <c r="J394" s="237"/>
    </row>
    <row r="395" spans="6:10" ht="12.75">
      <c r="F395" s="91"/>
      <c r="G395" s="91"/>
      <c r="H395" s="91"/>
      <c r="I395" s="91"/>
      <c r="J395" s="237"/>
    </row>
    <row r="396" spans="6:10" ht="12.75">
      <c r="F396" s="91"/>
      <c r="G396" s="91"/>
      <c r="H396" s="91"/>
      <c r="I396" s="91"/>
      <c r="J396" s="237"/>
    </row>
    <row r="397" spans="6:10" ht="12.75">
      <c r="F397" s="91"/>
      <c r="G397" s="91"/>
      <c r="H397" s="91"/>
      <c r="I397" s="91"/>
      <c r="J397" s="237"/>
    </row>
    <row r="398" spans="6:10" ht="12.75">
      <c r="F398" s="91"/>
      <c r="G398" s="91"/>
      <c r="H398" s="91"/>
      <c r="I398" s="91"/>
      <c r="J398" s="237"/>
    </row>
    <row r="399" spans="6:10" ht="12.75">
      <c r="F399" s="91"/>
      <c r="G399" s="91"/>
      <c r="H399" s="91"/>
      <c r="I399" s="91"/>
      <c r="J399" s="237"/>
    </row>
    <row r="400" spans="6:10" ht="12.75">
      <c r="F400" s="91"/>
      <c r="G400" s="91"/>
      <c r="H400" s="91"/>
      <c r="I400" s="91"/>
      <c r="J400" s="237"/>
    </row>
    <row r="401" spans="6:10" ht="12.75">
      <c r="F401" s="91"/>
      <c r="G401" s="91"/>
      <c r="H401" s="91"/>
      <c r="I401" s="91"/>
      <c r="J401" s="237"/>
    </row>
    <row r="402" spans="6:10" ht="12.75">
      <c r="F402" s="91"/>
      <c r="G402" s="91"/>
      <c r="H402" s="91"/>
      <c r="I402" s="91"/>
      <c r="J402" s="237"/>
    </row>
    <row r="403" spans="6:10" ht="12.75">
      <c r="F403" s="91"/>
      <c r="G403" s="91"/>
      <c r="H403" s="91"/>
      <c r="I403" s="91"/>
      <c r="J403" s="237"/>
    </row>
    <row r="404" spans="6:10" ht="12.75">
      <c r="F404" s="91"/>
      <c r="G404" s="91"/>
      <c r="H404" s="91"/>
      <c r="I404" s="91"/>
      <c r="J404" s="237"/>
    </row>
    <row r="405" spans="6:10" ht="12.75">
      <c r="F405" s="91"/>
      <c r="G405" s="91"/>
      <c r="H405" s="91"/>
      <c r="I405" s="91"/>
      <c r="J405" s="237"/>
    </row>
    <row r="406" spans="6:10" ht="12.75">
      <c r="F406" s="91"/>
      <c r="G406" s="91"/>
      <c r="H406" s="91"/>
      <c r="I406" s="91"/>
      <c r="J406" s="237"/>
    </row>
    <row r="407" spans="6:10" ht="12.75">
      <c r="F407" s="91"/>
      <c r="G407" s="91"/>
      <c r="H407" s="91"/>
      <c r="I407" s="91"/>
      <c r="J407" s="237"/>
    </row>
    <row r="408" spans="6:10" ht="12.75">
      <c r="F408" s="91"/>
      <c r="G408" s="91"/>
      <c r="H408" s="91"/>
      <c r="I408" s="91"/>
      <c r="J408" s="237"/>
    </row>
    <row r="409" spans="6:10" ht="12.75">
      <c r="F409" s="91"/>
      <c r="G409" s="91"/>
      <c r="H409" s="91"/>
      <c r="I409" s="91"/>
      <c r="J409" s="237"/>
    </row>
    <row r="410" spans="6:10" ht="12.75">
      <c r="F410" s="91"/>
      <c r="G410" s="91"/>
      <c r="H410" s="91"/>
      <c r="I410" s="91"/>
      <c r="J410" s="237"/>
    </row>
    <row r="411" spans="6:10" ht="12.75">
      <c r="F411" s="91"/>
      <c r="G411" s="91"/>
      <c r="H411" s="91"/>
      <c r="I411" s="91"/>
      <c r="J411" s="237"/>
    </row>
    <row r="412" spans="6:10" ht="12.75">
      <c r="F412" s="91"/>
      <c r="G412" s="91"/>
      <c r="H412" s="91"/>
      <c r="I412" s="91"/>
      <c r="J412" s="237"/>
    </row>
    <row r="413" spans="6:10" ht="12.75">
      <c r="F413" s="91"/>
      <c r="G413" s="91"/>
      <c r="H413" s="91"/>
      <c r="I413" s="91"/>
      <c r="J413" s="237"/>
    </row>
    <row r="414" spans="6:10" ht="12.75">
      <c r="F414" s="91"/>
      <c r="G414" s="91"/>
      <c r="H414" s="91"/>
      <c r="I414" s="91"/>
      <c r="J414" s="237"/>
    </row>
    <row r="415" spans="6:10" ht="12.75">
      <c r="F415" s="91"/>
      <c r="G415" s="91"/>
      <c r="H415" s="91"/>
      <c r="I415" s="91"/>
      <c r="J415" s="237"/>
    </row>
    <row r="416" spans="6:10" ht="12.75">
      <c r="F416" s="91"/>
      <c r="G416" s="91"/>
      <c r="H416" s="91"/>
      <c r="I416" s="91"/>
      <c r="J416" s="237"/>
    </row>
    <row r="417" spans="6:10" ht="12.75">
      <c r="F417" s="91"/>
      <c r="G417" s="91"/>
      <c r="H417" s="91"/>
      <c r="I417" s="91"/>
      <c r="J417" s="237"/>
    </row>
    <row r="418" spans="6:10" ht="12.75">
      <c r="F418" s="91"/>
      <c r="G418" s="91"/>
      <c r="H418" s="91"/>
      <c r="I418" s="91"/>
      <c r="J418" s="237"/>
    </row>
    <row r="419" spans="6:10" ht="12.75">
      <c r="F419" s="91"/>
      <c r="G419" s="91"/>
      <c r="H419" s="91"/>
      <c r="I419" s="91"/>
      <c r="J419" s="237"/>
    </row>
    <row r="420" spans="6:10" ht="12.75">
      <c r="F420" s="91"/>
      <c r="G420" s="91"/>
      <c r="H420" s="91"/>
      <c r="I420" s="91"/>
      <c r="J420" s="237"/>
    </row>
    <row r="421" spans="6:10" ht="12.75">
      <c r="F421" s="91"/>
      <c r="G421" s="91"/>
      <c r="H421" s="91"/>
      <c r="I421" s="91"/>
      <c r="J421" s="237"/>
    </row>
    <row r="422" spans="6:10" ht="12.75">
      <c r="F422" s="91"/>
      <c r="G422" s="91"/>
      <c r="H422" s="91"/>
      <c r="I422" s="91"/>
      <c r="J422" s="237"/>
    </row>
    <row r="423" spans="6:10" ht="12.75">
      <c r="F423" s="91"/>
      <c r="G423" s="91"/>
      <c r="H423" s="91"/>
      <c r="I423" s="91"/>
      <c r="J423" s="237"/>
    </row>
    <row r="424" spans="6:10" ht="12.75">
      <c r="F424" s="91"/>
      <c r="G424" s="91"/>
      <c r="H424" s="91"/>
      <c r="I424" s="91"/>
      <c r="J424" s="237"/>
    </row>
    <row r="425" spans="6:10" ht="12.75">
      <c r="F425" s="91"/>
      <c r="G425" s="91"/>
      <c r="H425" s="91"/>
      <c r="I425" s="91"/>
      <c r="J425" s="237"/>
    </row>
    <row r="426" spans="6:10" ht="12.75">
      <c r="F426" s="91"/>
      <c r="G426" s="91"/>
      <c r="H426" s="91"/>
      <c r="I426" s="91"/>
      <c r="J426" s="237"/>
    </row>
    <row r="427" spans="6:10" ht="12.75">
      <c r="F427" s="91"/>
      <c r="G427" s="91"/>
      <c r="H427" s="91"/>
      <c r="I427" s="91"/>
      <c r="J427" s="237"/>
    </row>
    <row r="428" spans="6:10" ht="12.75">
      <c r="F428" s="91"/>
      <c r="G428" s="91"/>
      <c r="H428" s="91"/>
      <c r="I428" s="91"/>
      <c r="J428" s="237"/>
    </row>
    <row r="429" spans="6:10" ht="12.75">
      <c r="F429" s="91"/>
      <c r="G429" s="91"/>
      <c r="H429" s="91"/>
      <c r="I429" s="91"/>
      <c r="J429" s="237"/>
    </row>
    <row r="430" spans="6:10" ht="12.75">
      <c r="F430" s="91"/>
      <c r="G430" s="91"/>
      <c r="H430" s="91"/>
      <c r="I430" s="91"/>
      <c r="J430" s="237"/>
    </row>
    <row r="431" spans="6:10" ht="12.75">
      <c r="F431" s="91"/>
      <c r="G431" s="91"/>
      <c r="H431" s="91"/>
      <c r="I431" s="91"/>
      <c r="J431" s="237"/>
    </row>
    <row r="432" spans="6:10" ht="12.75">
      <c r="F432" s="91"/>
      <c r="G432" s="91"/>
      <c r="H432" s="91"/>
      <c r="I432" s="91"/>
      <c r="J432" s="237"/>
    </row>
    <row r="433" spans="6:10" ht="12.75">
      <c r="F433" s="91"/>
      <c r="G433" s="91"/>
      <c r="H433" s="91"/>
      <c r="I433" s="91"/>
      <c r="J433" s="237"/>
    </row>
    <row r="434" spans="6:10" ht="12.75">
      <c r="F434" s="91"/>
      <c r="G434" s="91"/>
      <c r="H434" s="91"/>
      <c r="I434" s="91"/>
      <c r="J434" s="237"/>
    </row>
    <row r="435" spans="6:10" ht="12.75">
      <c r="F435" s="91"/>
      <c r="G435" s="91"/>
      <c r="H435" s="91"/>
      <c r="I435" s="91"/>
      <c r="J435" s="237"/>
    </row>
    <row r="436" spans="6:10" ht="12.75">
      <c r="F436" s="91"/>
      <c r="G436" s="91"/>
      <c r="H436" s="91"/>
      <c r="I436" s="91"/>
      <c r="J436" s="237"/>
    </row>
    <row r="437" spans="6:10" ht="12.75">
      <c r="F437" s="91"/>
      <c r="G437" s="91"/>
      <c r="H437" s="91"/>
      <c r="I437" s="91"/>
      <c r="J437" s="237"/>
    </row>
    <row r="438" spans="6:10" ht="12.75">
      <c r="F438" s="91"/>
      <c r="G438" s="91"/>
      <c r="H438" s="91"/>
      <c r="I438" s="91"/>
      <c r="J438" s="237"/>
    </row>
    <row r="439" spans="6:10" ht="12.75">
      <c r="F439" s="91"/>
      <c r="G439" s="91"/>
      <c r="H439" s="91"/>
      <c r="I439" s="91"/>
      <c r="J439" s="237"/>
    </row>
    <row r="440" spans="6:10" ht="12.75">
      <c r="F440" s="91"/>
      <c r="G440" s="91"/>
      <c r="H440" s="91"/>
      <c r="I440" s="91"/>
      <c r="J440" s="237"/>
    </row>
    <row r="441" spans="6:10" ht="12.75">
      <c r="F441" s="91"/>
      <c r="G441" s="91"/>
      <c r="H441" s="91"/>
      <c r="I441" s="91"/>
      <c r="J441" s="237"/>
    </row>
    <row r="442" spans="6:10" ht="12.75">
      <c r="F442" s="91"/>
      <c r="G442" s="91"/>
      <c r="H442" s="91"/>
      <c r="I442" s="91"/>
      <c r="J442" s="237"/>
    </row>
    <row r="443" spans="6:10" ht="12.75">
      <c r="F443" s="91"/>
      <c r="G443" s="91"/>
      <c r="H443" s="91"/>
      <c r="I443" s="91"/>
      <c r="J443" s="237"/>
    </row>
    <row r="444" spans="6:10" ht="12.75">
      <c r="F444" s="91"/>
      <c r="G444" s="91"/>
      <c r="H444" s="91"/>
      <c r="I444" s="91"/>
      <c r="J444" s="237"/>
    </row>
    <row r="445" spans="6:10" ht="12.75">
      <c r="F445" s="91"/>
      <c r="G445" s="91"/>
      <c r="H445" s="91"/>
      <c r="I445" s="91"/>
      <c r="J445" s="237"/>
    </row>
    <row r="446" spans="6:10" ht="12.75">
      <c r="F446" s="91"/>
      <c r="G446" s="91"/>
      <c r="H446" s="91"/>
      <c r="I446" s="91"/>
      <c r="J446" s="237"/>
    </row>
    <row r="447" spans="6:10" ht="12.75">
      <c r="F447" s="91"/>
      <c r="G447" s="91"/>
      <c r="H447" s="91"/>
      <c r="I447" s="91"/>
      <c r="J447" s="237"/>
    </row>
    <row r="448" spans="6:10" ht="12.75">
      <c r="F448" s="91"/>
      <c r="G448" s="91"/>
      <c r="H448" s="91"/>
      <c r="I448" s="91"/>
      <c r="J448" s="237"/>
    </row>
    <row r="449" spans="6:10" ht="12.75">
      <c r="F449" s="91"/>
      <c r="G449" s="91"/>
      <c r="H449" s="91"/>
      <c r="I449" s="91"/>
      <c r="J449" s="237"/>
    </row>
    <row r="450" spans="6:10" ht="12.75">
      <c r="F450" s="91"/>
      <c r="G450" s="91"/>
      <c r="H450" s="91"/>
      <c r="I450" s="91"/>
      <c r="J450" s="237"/>
    </row>
    <row r="451" spans="6:10" ht="12.75">
      <c r="F451" s="91"/>
      <c r="G451" s="91"/>
      <c r="H451" s="91"/>
      <c r="I451" s="91"/>
      <c r="J451" s="237"/>
    </row>
    <row r="452" spans="6:10" ht="12.75">
      <c r="F452" s="91"/>
      <c r="G452" s="91"/>
      <c r="H452" s="91"/>
      <c r="I452" s="91"/>
      <c r="J452" s="237"/>
    </row>
    <row r="453" spans="6:10" ht="12.75">
      <c r="F453" s="91"/>
      <c r="G453" s="91"/>
      <c r="H453" s="91"/>
      <c r="I453" s="91"/>
      <c r="J453" s="237"/>
    </row>
    <row r="454" spans="6:10" ht="12.75">
      <c r="F454" s="91"/>
      <c r="G454" s="91"/>
      <c r="H454" s="91"/>
      <c r="I454" s="91"/>
      <c r="J454" s="237"/>
    </row>
    <row r="455" spans="6:10" ht="12.75">
      <c r="F455" s="91"/>
      <c r="G455" s="91"/>
      <c r="H455" s="91"/>
      <c r="I455" s="91"/>
      <c r="J455" s="237"/>
    </row>
    <row r="456" spans="6:10" ht="12.75">
      <c r="F456" s="91"/>
      <c r="G456" s="91"/>
      <c r="H456" s="91"/>
      <c r="I456" s="91"/>
      <c r="J456" s="237"/>
    </row>
    <row r="457" spans="6:10" ht="12.75">
      <c r="F457" s="91"/>
      <c r="G457" s="91"/>
      <c r="H457" s="91"/>
      <c r="I457" s="91"/>
      <c r="J457" s="237"/>
    </row>
    <row r="458" spans="6:10" ht="12.75">
      <c r="F458" s="91"/>
      <c r="G458" s="91"/>
      <c r="H458" s="91"/>
      <c r="I458" s="91"/>
      <c r="J458" s="237"/>
    </row>
    <row r="459" spans="6:10" ht="12.75">
      <c r="F459" s="91"/>
      <c r="G459" s="91"/>
      <c r="H459" s="91"/>
      <c r="I459" s="91"/>
      <c r="J459" s="237"/>
    </row>
    <row r="460" spans="6:10" ht="12.75">
      <c r="F460" s="91"/>
      <c r="G460" s="91"/>
      <c r="H460" s="91"/>
      <c r="I460" s="91"/>
      <c r="J460" s="237"/>
    </row>
    <row r="461" spans="6:10" ht="12.75">
      <c r="F461" s="91"/>
      <c r="G461" s="91"/>
      <c r="H461" s="91"/>
      <c r="I461" s="91"/>
      <c r="J461" s="237"/>
    </row>
    <row r="462" spans="6:10" ht="12.75">
      <c r="F462" s="91"/>
      <c r="G462" s="91"/>
      <c r="H462" s="91"/>
      <c r="I462" s="91"/>
      <c r="J462" s="237"/>
    </row>
    <row r="463" spans="6:10" ht="12.75">
      <c r="F463" s="91"/>
      <c r="G463" s="91"/>
      <c r="H463" s="91"/>
      <c r="I463" s="91"/>
      <c r="J463" s="237"/>
    </row>
    <row r="464" spans="6:10" ht="12.75">
      <c r="F464" s="91"/>
      <c r="G464" s="91"/>
      <c r="H464" s="91"/>
      <c r="I464" s="91"/>
      <c r="J464" s="237"/>
    </row>
    <row r="465" spans="6:10" ht="12.75">
      <c r="F465" s="91"/>
      <c r="G465" s="91"/>
      <c r="H465" s="91"/>
      <c r="I465" s="91"/>
      <c r="J465" s="237"/>
    </row>
    <row r="466" spans="6:10" ht="12.75">
      <c r="F466" s="91"/>
      <c r="G466" s="91"/>
      <c r="H466" s="91"/>
      <c r="I466" s="91"/>
      <c r="J466" s="237"/>
    </row>
    <row r="467" spans="6:10" ht="12.75">
      <c r="F467" s="91"/>
      <c r="G467" s="91"/>
      <c r="H467" s="91"/>
      <c r="I467" s="91"/>
      <c r="J467" s="237"/>
    </row>
    <row r="468" spans="6:10" ht="12.75">
      <c r="F468" s="91"/>
      <c r="G468" s="91"/>
      <c r="H468" s="91"/>
      <c r="I468" s="91"/>
      <c r="J468" s="237"/>
    </row>
    <row r="469" spans="6:10" ht="12.75">
      <c r="F469" s="91"/>
      <c r="G469" s="91"/>
      <c r="H469" s="91"/>
      <c r="I469" s="91"/>
      <c r="J469" s="237"/>
    </row>
    <row r="470" spans="6:10" ht="12.75">
      <c r="F470" s="91"/>
      <c r="G470" s="91"/>
      <c r="H470" s="91"/>
      <c r="I470" s="91"/>
      <c r="J470" s="237"/>
    </row>
    <row r="471" spans="6:10" ht="12.75">
      <c r="F471" s="91"/>
      <c r="G471" s="91"/>
      <c r="H471" s="91"/>
      <c r="I471" s="91"/>
      <c r="J471" s="237"/>
    </row>
    <row r="472" spans="6:10" ht="12.75">
      <c r="F472" s="91"/>
      <c r="G472" s="91"/>
      <c r="H472" s="91"/>
      <c r="I472" s="91"/>
      <c r="J472" s="237"/>
    </row>
    <row r="473" spans="6:10" ht="12.75">
      <c r="F473" s="91"/>
      <c r="G473" s="91"/>
      <c r="H473" s="91"/>
      <c r="I473" s="91"/>
      <c r="J473" s="237"/>
    </row>
    <row r="474" spans="6:10" ht="12.75">
      <c r="F474" s="91"/>
      <c r="G474" s="91"/>
      <c r="H474" s="91"/>
      <c r="I474" s="91"/>
      <c r="J474" s="237"/>
    </row>
    <row r="475" spans="6:10" ht="12.75">
      <c r="F475" s="91"/>
      <c r="G475" s="91"/>
      <c r="H475" s="91"/>
      <c r="I475" s="91"/>
      <c r="J475" s="237"/>
    </row>
    <row r="476" spans="6:10" ht="12.75">
      <c r="F476" s="91"/>
      <c r="G476" s="91"/>
      <c r="H476" s="91"/>
      <c r="I476" s="91"/>
      <c r="J476" s="237"/>
    </row>
    <row r="477" spans="6:10" ht="12.75">
      <c r="F477" s="91"/>
      <c r="G477" s="91"/>
      <c r="H477" s="91"/>
      <c r="I477" s="91"/>
      <c r="J477" s="237"/>
    </row>
    <row r="478" spans="6:10" ht="12.75">
      <c r="F478" s="91"/>
      <c r="G478" s="91"/>
      <c r="H478" s="91"/>
      <c r="I478" s="91"/>
      <c r="J478" s="237"/>
    </row>
    <row r="479" spans="6:10" ht="12.75">
      <c r="F479" s="91"/>
      <c r="G479" s="91"/>
      <c r="H479" s="91"/>
      <c r="I479" s="91"/>
      <c r="J479" s="237"/>
    </row>
    <row r="480" spans="6:10" ht="12.75">
      <c r="F480" s="91"/>
      <c r="G480" s="91"/>
      <c r="H480" s="91"/>
      <c r="I480" s="91"/>
      <c r="J480" s="237"/>
    </row>
    <row r="481" spans="6:10" ht="12.75">
      <c r="F481" s="91"/>
      <c r="G481" s="91"/>
      <c r="H481" s="91"/>
      <c r="I481" s="91"/>
      <c r="J481" s="237"/>
    </row>
    <row r="482" spans="6:10" ht="12.75">
      <c r="F482" s="91"/>
      <c r="G482" s="91"/>
      <c r="H482" s="91"/>
      <c r="I482" s="91"/>
      <c r="J482" s="237"/>
    </row>
    <row r="483" spans="6:10" ht="12.75">
      <c r="F483" s="91"/>
      <c r="G483" s="91"/>
      <c r="H483" s="91"/>
      <c r="I483" s="91"/>
      <c r="J483" s="237"/>
    </row>
    <row r="484" spans="6:10" ht="12.75">
      <c r="F484" s="91"/>
      <c r="G484" s="91"/>
      <c r="H484" s="91"/>
      <c r="I484" s="91"/>
      <c r="J484" s="237"/>
    </row>
    <row r="485" spans="6:10" ht="12.75">
      <c r="F485" s="91"/>
      <c r="G485" s="91"/>
      <c r="H485" s="91"/>
      <c r="I485" s="91"/>
      <c r="J485" s="237"/>
    </row>
    <row r="486" spans="6:10" ht="12.75">
      <c r="F486" s="91"/>
      <c r="G486" s="91"/>
      <c r="H486" s="91"/>
      <c r="I486" s="91"/>
      <c r="J486" s="237"/>
    </row>
    <row r="487" spans="6:10" ht="12.75">
      <c r="F487" s="91"/>
      <c r="G487" s="91"/>
      <c r="H487" s="91"/>
      <c r="I487" s="91"/>
      <c r="J487" s="237"/>
    </row>
    <row r="488" spans="6:10" ht="12.75">
      <c r="F488" s="91"/>
      <c r="G488" s="91"/>
      <c r="H488" s="91"/>
      <c r="I488" s="91"/>
      <c r="J488" s="237"/>
    </row>
    <row r="489" spans="6:10" ht="12.75">
      <c r="F489" s="91"/>
      <c r="G489" s="91"/>
      <c r="H489" s="91"/>
      <c r="I489" s="91"/>
      <c r="J489" s="237"/>
    </row>
    <row r="490" spans="6:10" ht="12.75">
      <c r="F490" s="91"/>
      <c r="G490" s="91"/>
      <c r="H490" s="91"/>
      <c r="I490" s="91"/>
      <c r="J490" s="237"/>
    </row>
    <row r="491" spans="6:10" ht="12.75">
      <c r="F491" s="91"/>
      <c r="G491" s="91"/>
      <c r="H491" s="91"/>
      <c r="I491" s="91"/>
      <c r="J491" s="237"/>
    </row>
    <row r="492" spans="6:10" ht="12.75">
      <c r="F492" s="91"/>
      <c r="G492" s="91"/>
      <c r="H492" s="91"/>
      <c r="I492" s="91"/>
      <c r="J492" s="237"/>
    </row>
    <row r="493" spans="6:10" ht="12.75">
      <c r="F493" s="91"/>
      <c r="G493" s="91"/>
      <c r="H493" s="91"/>
      <c r="I493" s="91"/>
      <c r="J493" s="237"/>
    </row>
    <row r="494" spans="6:10" ht="12.75">
      <c r="F494" s="91"/>
      <c r="G494" s="91"/>
      <c r="H494" s="91"/>
      <c r="I494" s="91"/>
      <c r="J494" s="237"/>
    </row>
    <row r="495" spans="6:10" ht="12.75">
      <c r="F495" s="91"/>
      <c r="G495" s="91"/>
      <c r="H495" s="91"/>
      <c r="I495" s="91"/>
      <c r="J495" s="237"/>
    </row>
    <row r="496" spans="6:10" ht="12.75">
      <c r="F496" s="91"/>
      <c r="G496" s="91"/>
      <c r="H496" s="91"/>
      <c r="I496" s="91"/>
      <c r="J496" s="237"/>
    </row>
    <row r="497" spans="6:10" ht="12.75">
      <c r="F497" s="91"/>
      <c r="G497" s="91"/>
      <c r="H497" s="91"/>
      <c r="I497" s="91"/>
      <c r="J497" s="237"/>
    </row>
    <row r="498" spans="6:10" ht="12.75">
      <c r="F498" s="91"/>
      <c r="G498" s="91"/>
      <c r="H498" s="91"/>
      <c r="I498" s="91"/>
      <c r="J498" s="237"/>
    </row>
    <row r="499" spans="6:10" ht="12.75">
      <c r="F499" s="91"/>
      <c r="G499" s="91"/>
      <c r="H499" s="91"/>
      <c r="I499" s="91"/>
      <c r="J499" s="237"/>
    </row>
    <row r="500" spans="6:10" ht="12.75">
      <c r="F500" s="91"/>
      <c r="G500" s="91"/>
      <c r="H500" s="91"/>
      <c r="I500" s="91"/>
      <c r="J500" s="237"/>
    </row>
    <row r="501" spans="6:10" ht="12.75">
      <c r="F501" s="91"/>
      <c r="G501" s="91"/>
      <c r="H501" s="91"/>
      <c r="I501" s="91"/>
      <c r="J501" s="237"/>
    </row>
    <row r="502" spans="6:10" ht="12.75">
      <c r="F502" s="91"/>
      <c r="G502" s="91"/>
      <c r="H502" s="91"/>
      <c r="I502" s="91"/>
      <c r="J502" s="237"/>
    </row>
    <row r="503" spans="6:10" ht="12.75">
      <c r="F503" s="91"/>
      <c r="G503" s="91"/>
      <c r="H503" s="91"/>
      <c r="I503" s="91"/>
      <c r="J503" s="237"/>
    </row>
    <row r="504" spans="6:10" ht="12.75">
      <c r="F504" s="91"/>
      <c r="G504" s="91"/>
      <c r="H504" s="91"/>
      <c r="I504" s="91"/>
      <c r="J504" s="237"/>
    </row>
    <row r="505" spans="6:10" ht="12.75">
      <c r="F505" s="91"/>
      <c r="G505" s="91"/>
      <c r="H505" s="91"/>
      <c r="I505" s="91"/>
      <c r="J505" s="237"/>
    </row>
    <row r="506" spans="6:10" ht="12.75">
      <c r="F506" s="91"/>
      <c r="G506" s="91"/>
      <c r="H506" s="91"/>
      <c r="I506" s="91"/>
      <c r="J506" s="237"/>
    </row>
    <row r="507" spans="6:10" ht="12.75">
      <c r="F507" s="91"/>
      <c r="G507" s="91"/>
      <c r="H507" s="91"/>
      <c r="I507" s="91"/>
      <c r="J507" s="237"/>
    </row>
    <row r="508" spans="6:10" ht="12.75">
      <c r="F508" s="91"/>
      <c r="G508" s="91"/>
      <c r="H508" s="91"/>
      <c r="I508" s="91"/>
      <c r="J508" s="237"/>
    </row>
    <row r="509" spans="6:10" ht="12.75">
      <c r="F509" s="91"/>
      <c r="G509" s="91"/>
      <c r="H509" s="91"/>
      <c r="I509" s="91"/>
      <c r="J509" s="237"/>
    </row>
    <row r="510" spans="6:10" ht="12.75">
      <c r="F510" s="91"/>
      <c r="G510" s="91"/>
      <c r="H510" s="91"/>
      <c r="I510" s="91"/>
      <c r="J510" s="237"/>
    </row>
    <row r="511" spans="6:10" ht="12.75">
      <c r="F511" s="91"/>
      <c r="G511" s="91"/>
      <c r="H511" s="91"/>
      <c r="I511" s="91"/>
      <c r="J511" s="237"/>
    </row>
    <row r="512" spans="6:10" ht="12.75">
      <c r="F512" s="91"/>
      <c r="G512" s="91"/>
      <c r="H512" s="91"/>
      <c r="I512" s="91"/>
      <c r="J512" s="237"/>
    </row>
    <row r="513" spans="6:10" ht="12.75">
      <c r="F513" s="91"/>
      <c r="G513" s="91"/>
      <c r="H513" s="91"/>
      <c r="I513" s="91"/>
      <c r="J513" s="237"/>
    </row>
    <row r="514" spans="6:10" ht="12.75">
      <c r="F514" s="91"/>
      <c r="G514" s="91"/>
      <c r="H514" s="91"/>
      <c r="I514" s="91"/>
      <c r="J514" s="237"/>
    </row>
    <row r="515" spans="6:10" ht="12.75">
      <c r="F515" s="91"/>
      <c r="G515" s="91"/>
      <c r="H515" s="91"/>
      <c r="I515" s="91"/>
      <c r="J515" s="237"/>
    </row>
    <row r="516" spans="6:10" ht="12.75">
      <c r="F516" s="91"/>
      <c r="G516" s="91"/>
      <c r="H516" s="91"/>
      <c r="I516" s="91"/>
      <c r="J516" s="237"/>
    </row>
    <row r="517" spans="6:10" ht="12.75">
      <c r="F517" s="91"/>
      <c r="G517" s="91"/>
      <c r="H517" s="91"/>
      <c r="I517" s="91"/>
      <c r="J517" s="237"/>
    </row>
    <row r="518" spans="6:10" ht="12.75">
      <c r="F518" s="91"/>
      <c r="G518" s="91"/>
      <c r="H518" s="91"/>
      <c r="I518" s="91"/>
      <c r="J518" s="237"/>
    </row>
    <row r="519" spans="6:10" ht="12.75">
      <c r="F519" s="91"/>
      <c r="G519" s="91"/>
      <c r="H519" s="91"/>
      <c r="I519" s="91"/>
      <c r="J519" s="237"/>
    </row>
    <row r="520" spans="6:10" ht="12.75">
      <c r="F520" s="91"/>
      <c r="G520" s="91"/>
      <c r="H520" s="91"/>
      <c r="I520" s="91"/>
      <c r="J520" s="237"/>
    </row>
    <row r="521" spans="6:10" ht="12.75">
      <c r="F521" s="91"/>
      <c r="G521" s="91"/>
      <c r="H521" s="91"/>
      <c r="I521" s="91"/>
      <c r="J521" s="237"/>
    </row>
    <row r="522" spans="6:10" ht="12.75">
      <c r="F522" s="91"/>
      <c r="G522" s="91"/>
      <c r="H522" s="91"/>
      <c r="I522" s="91"/>
      <c r="J522" s="237"/>
    </row>
    <row r="523" spans="6:10" ht="12.75">
      <c r="F523" s="91"/>
      <c r="G523" s="91"/>
      <c r="H523" s="91"/>
      <c r="I523" s="91"/>
      <c r="J523" s="237"/>
    </row>
    <row r="524" spans="6:10" ht="12.75">
      <c r="F524" s="91"/>
      <c r="G524" s="91"/>
      <c r="H524" s="91"/>
      <c r="I524" s="91"/>
      <c r="J524" s="237"/>
    </row>
    <row r="525" spans="6:10" ht="12.75">
      <c r="F525" s="91"/>
      <c r="G525" s="91"/>
      <c r="H525" s="91"/>
      <c r="I525" s="91"/>
      <c r="J525" s="237"/>
    </row>
    <row r="526" spans="6:10" ht="12.75">
      <c r="F526" s="91"/>
      <c r="G526" s="91"/>
      <c r="H526" s="91"/>
      <c r="I526" s="91"/>
      <c r="J526" s="237"/>
    </row>
    <row r="527" spans="6:10" ht="12.75">
      <c r="F527" s="91"/>
      <c r="G527" s="91"/>
      <c r="H527" s="91"/>
      <c r="I527" s="91"/>
      <c r="J527" s="237"/>
    </row>
    <row r="528" spans="6:10" ht="12.75">
      <c r="F528" s="91"/>
      <c r="G528" s="91"/>
      <c r="H528" s="91"/>
      <c r="I528" s="91"/>
      <c r="J528" s="237"/>
    </row>
    <row r="529" spans="6:10" ht="12.75">
      <c r="F529" s="91"/>
      <c r="G529" s="91"/>
      <c r="H529" s="91"/>
      <c r="I529" s="91"/>
      <c r="J529" s="237"/>
    </row>
    <row r="530" spans="6:10" ht="12.75">
      <c r="F530" s="91"/>
      <c r="G530" s="91"/>
      <c r="H530" s="91"/>
      <c r="I530" s="91"/>
      <c r="J530" s="237"/>
    </row>
    <row r="531" spans="6:10" ht="12.75">
      <c r="F531" s="91"/>
      <c r="G531" s="91"/>
      <c r="H531" s="91"/>
      <c r="I531" s="91"/>
      <c r="J531" s="237"/>
    </row>
    <row r="532" spans="6:10" ht="12.75">
      <c r="F532" s="91"/>
      <c r="G532" s="91"/>
      <c r="H532" s="91"/>
      <c r="I532" s="91"/>
      <c r="J532" s="237"/>
    </row>
    <row r="533" spans="6:10" ht="12.75">
      <c r="F533" s="91"/>
      <c r="G533" s="91"/>
      <c r="H533" s="91"/>
      <c r="I533" s="91"/>
      <c r="J533" s="237"/>
    </row>
    <row r="534" spans="6:10" ht="12.75">
      <c r="F534" s="91"/>
      <c r="G534" s="91"/>
      <c r="H534" s="91"/>
      <c r="I534" s="91"/>
      <c r="J534" s="237"/>
    </row>
    <row r="535" spans="6:10" ht="12.75">
      <c r="F535" s="91"/>
      <c r="G535" s="91"/>
      <c r="H535" s="91"/>
      <c r="I535" s="91"/>
      <c r="J535" s="237"/>
    </row>
    <row r="536" spans="6:10" ht="12.75">
      <c r="F536" s="91"/>
      <c r="G536" s="91"/>
      <c r="H536" s="91"/>
      <c r="I536" s="91"/>
      <c r="J536" s="237"/>
    </row>
    <row r="537" spans="6:10" ht="12.75">
      <c r="F537" s="91"/>
      <c r="G537" s="91"/>
      <c r="H537" s="91"/>
      <c r="I537" s="91"/>
      <c r="J537" s="237"/>
    </row>
    <row r="538" spans="6:10" ht="12.75">
      <c r="F538" s="91"/>
      <c r="G538" s="91"/>
      <c r="H538" s="91"/>
      <c r="I538" s="91"/>
      <c r="J538" s="237"/>
    </row>
    <row r="539" spans="6:10" ht="12.75">
      <c r="F539" s="91"/>
      <c r="G539" s="91"/>
      <c r="H539" s="91"/>
      <c r="I539" s="91"/>
      <c r="J539" s="237"/>
    </row>
    <row r="540" spans="6:10" ht="12.75">
      <c r="F540" s="91"/>
      <c r="G540" s="91"/>
      <c r="H540" s="91"/>
      <c r="I540" s="91"/>
      <c r="J540" s="237"/>
    </row>
    <row r="541" spans="6:10" ht="12.75">
      <c r="F541" s="91"/>
      <c r="G541" s="91"/>
      <c r="H541" s="91"/>
      <c r="I541" s="91"/>
      <c r="J541" s="237"/>
    </row>
    <row r="542" spans="6:10" ht="12.75">
      <c r="F542" s="91"/>
      <c r="G542" s="91"/>
      <c r="H542" s="91"/>
      <c r="I542" s="91"/>
      <c r="J542" s="237"/>
    </row>
    <row r="543" spans="6:10" ht="12.75">
      <c r="F543" s="91"/>
      <c r="G543" s="91"/>
      <c r="H543" s="91"/>
      <c r="I543" s="91"/>
      <c r="J543" s="237"/>
    </row>
    <row r="544" spans="6:10" ht="12.75">
      <c r="F544" s="91"/>
      <c r="G544" s="91"/>
      <c r="H544" s="91"/>
      <c r="I544" s="91"/>
      <c r="J544" s="237"/>
    </row>
    <row r="545" spans="6:10" ht="12.75">
      <c r="F545" s="91"/>
      <c r="G545" s="91"/>
      <c r="H545" s="91"/>
      <c r="I545" s="91"/>
      <c r="J545" s="237"/>
    </row>
    <row r="546" spans="6:10" ht="12.75">
      <c r="F546" s="91"/>
      <c r="G546" s="91"/>
      <c r="H546" s="91"/>
      <c r="I546" s="91"/>
      <c r="J546" s="237"/>
    </row>
    <row r="547" spans="6:10" ht="12.75">
      <c r="F547" s="91"/>
      <c r="G547" s="91"/>
      <c r="H547" s="91"/>
      <c r="I547" s="91"/>
      <c r="J547" s="237"/>
    </row>
    <row r="548" spans="6:10" ht="12.75">
      <c r="F548" s="91"/>
      <c r="G548" s="91"/>
      <c r="H548" s="91"/>
      <c r="I548" s="91"/>
      <c r="J548" s="237"/>
    </row>
    <row r="549" spans="6:10" ht="12.75">
      <c r="F549" s="91"/>
      <c r="G549" s="91"/>
      <c r="H549" s="91"/>
      <c r="I549" s="91"/>
      <c r="J549" s="237"/>
    </row>
    <row r="550" spans="6:10" ht="12.75">
      <c r="F550" s="91"/>
      <c r="G550" s="91"/>
      <c r="H550" s="91"/>
      <c r="I550" s="91"/>
      <c r="J550" s="237"/>
    </row>
    <row r="551" spans="6:10" ht="12.75">
      <c r="F551" s="91"/>
      <c r="G551" s="91"/>
      <c r="H551" s="91"/>
      <c r="I551" s="91"/>
      <c r="J551" s="237"/>
    </row>
    <row r="552" spans="6:10" ht="12.75">
      <c r="F552" s="91"/>
      <c r="G552" s="91"/>
      <c r="H552" s="91"/>
      <c r="I552" s="91"/>
      <c r="J552" s="237"/>
    </row>
    <row r="553" spans="6:10" ht="12.75">
      <c r="F553" s="91"/>
      <c r="G553" s="91"/>
      <c r="H553" s="91"/>
      <c r="I553" s="91"/>
      <c r="J553" s="237"/>
    </row>
    <row r="554" spans="6:10" ht="12.75">
      <c r="F554" s="91"/>
      <c r="G554" s="91"/>
      <c r="H554" s="91"/>
      <c r="I554" s="91"/>
      <c r="J554" s="237"/>
    </row>
    <row r="555" spans="6:10" ht="12.75">
      <c r="F555" s="91"/>
      <c r="G555" s="91"/>
      <c r="H555" s="91"/>
      <c r="I555" s="91"/>
      <c r="J555" s="237"/>
    </row>
    <row r="556" spans="6:10" ht="12.75">
      <c r="F556" s="91"/>
      <c r="G556" s="91"/>
      <c r="H556" s="91"/>
      <c r="I556" s="91"/>
      <c r="J556" s="237"/>
    </row>
    <row r="557" spans="6:10" ht="12.75">
      <c r="F557" s="91"/>
      <c r="G557" s="91"/>
      <c r="H557" s="91"/>
      <c r="I557" s="91"/>
      <c r="J557" s="237"/>
    </row>
    <row r="558" spans="6:10" ht="12.75">
      <c r="F558" s="91"/>
      <c r="G558" s="91"/>
      <c r="H558" s="91"/>
      <c r="I558" s="91"/>
      <c r="J558" s="237"/>
    </row>
    <row r="559" spans="6:10" ht="12.75">
      <c r="F559" s="91"/>
      <c r="G559" s="91"/>
      <c r="H559" s="91"/>
      <c r="I559" s="91"/>
      <c r="J559" s="237"/>
    </row>
    <row r="560" spans="6:10" ht="12.75">
      <c r="F560" s="91"/>
      <c r="G560" s="91"/>
      <c r="H560" s="91"/>
      <c r="I560" s="91"/>
      <c r="J560" s="237"/>
    </row>
    <row r="561" spans="6:10" ht="12.75">
      <c r="F561" s="91"/>
      <c r="G561" s="91"/>
      <c r="H561" s="91"/>
      <c r="I561" s="91"/>
      <c r="J561" s="237"/>
    </row>
    <row r="562" spans="6:10" ht="12.75">
      <c r="F562" s="91"/>
      <c r="G562" s="91"/>
      <c r="H562" s="91"/>
      <c r="I562" s="91"/>
      <c r="J562" s="237"/>
    </row>
    <row r="563" spans="6:10" ht="12.75">
      <c r="F563" s="91"/>
      <c r="G563" s="91"/>
      <c r="H563" s="91"/>
      <c r="I563" s="91"/>
      <c r="J563" s="237"/>
    </row>
    <row r="564" spans="6:10" ht="12.75">
      <c r="F564" s="91"/>
      <c r="G564" s="91"/>
      <c r="H564" s="91"/>
      <c r="I564" s="91"/>
      <c r="J564" s="237"/>
    </row>
    <row r="565" spans="6:10" ht="12.75">
      <c r="F565" s="91"/>
      <c r="G565" s="91"/>
      <c r="H565" s="91"/>
      <c r="I565" s="91"/>
      <c r="J565" s="237"/>
    </row>
    <row r="566" spans="6:10" ht="12.75">
      <c r="F566" s="91"/>
      <c r="G566" s="91"/>
      <c r="H566" s="91"/>
      <c r="I566" s="91"/>
      <c r="J566" s="237"/>
    </row>
    <row r="567" spans="6:10" ht="12.75">
      <c r="F567" s="91"/>
      <c r="G567" s="91"/>
      <c r="H567" s="91"/>
      <c r="I567" s="91"/>
      <c r="J567" s="237"/>
    </row>
    <row r="568" spans="6:10" ht="12.75">
      <c r="F568" s="91"/>
      <c r="G568" s="91"/>
      <c r="H568" s="91"/>
      <c r="I568" s="91"/>
      <c r="J568" s="237"/>
    </row>
    <row r="569" spans="6:10" ht="12.75">
      <c r="F569" s="91"/>
      <c r="G569" s="91"/>
      <c r="H569" s="91"/>
      <c r="I569" s="91"/>
      <c r="J569" s="237"/>
    </row>
    <row r="570" spans="6:10" ht="12.75">
      <c r="F570" s="91"/>
      <c r="G570" s="91"/>
      <c r="H570" s="91"/>
      <c r="I570" s="91"/>
      <c r="J570" s="237"/>
    </row>
    <row r="571" spans="6:10" ht="12.75">
      <c r="F571" s="91"/>
      <c r="G571" s="91"/>
      <c r="H571" s="91"/>
      <c r="I571" s="91"/>
      <c r="J571" s="237"/>
    </row>
    <row r="572" spans="6:10" ht="12.75">
      <c r="F572" s="91"/>
      <c r="G572" s="91"/>
      <c r="H572" s="91"/>
      <c r="I572" s="91"/>
      <c r="J572" s="237"/>
    </row>
    <row r="573" spans="6:10" ht="12.75">
      <c r="F573" s="91"/>
      <c r="G573" s="91"/>
      <c r="H573" s="91"/>
      <c r="I573" s="91"/>
      <c r="J573" s="237"/>
    </row>
    <row r="574" spans="6:10" ht="12.75">
      <c r="F574" s="91"/>
      <c r="G574" s="91"/>
      <c r="H574" s="91"/>
      <c r="I574" s="91"/>
      <c r="J574" s="237"/>
    </row>
    <row r="575" spans="6:10" ht="12.75">
      <c r="F575" s="91"/>
      <c r="G575" s="91"/>
      <c r="H575" s="91"/>
      <c r="I575" s="91"/>
      <c r="J575" s="237"/>
    </row>
    <row r="576" spans="6:10" ht="12.75">
      <c r="F576" s="91"/>
      <c r="G576" s="91"/>
      <c r="H576" s="91"/>
      <c r="I576" s="91"/>
      <c r="J576" s="237"/>
    </row>
    <row r="577" spans="6:10" ht="12.75">
      <c r="F577" s="91"/>
      <c r="G577" s="91"/>
      <c r="H577" s="91"/>
      <c r="I577" s="91"/>
      <c r="J577" s="237"/>
    </row>
    <row r="578" spans="6:10" ht="12.75">
      <c r="F578" s="91"/>
      <c r="G578" s="91"/>
      <c r="H578" s="91"/>
      <c r="I578" s="91"/>
      <c r="J578" s="237"/>
    </row>
    <row r="579" spans="6:10" ht="12.75">
      <c r="F579" s="91"/>
      <c r="G579" s="91"/>
      <c r="H579" s="91"/>
      <c r="I579" s="91"/>
      <c r="J579" s="237"/>
    </row>
    <row r="580" spans="6:10" ht="12.75">
      <c r="F580" s="91"/>
      <c r="G580" s="91"/>
      <c r="H580" s="91"/>
      <c r="I580" s="91"/>
      <c r="J580" s="237"/>
    </row>
    <row r="581" spans="6:10" ht="12.75">
      <c r="F581" s="91"/>
      <c r="G581" s="91"/>
      <c r="H581" s="91"/>
      <c r="I581" s="91"/>
      <c r="J581" s="237"/>
    </row>
    <row r="582" spans="6:10" ht="12.75">
      <c r="F582" s="91"/>
      <c r="G582" s="91"/>
      <c r="H582" s="91"/>
      <c r="I582" s="91"/>
      <c r="J582" s="237"/>
    </row>
    <row r="583" spans="6:10" ht="12.75">
      <c r="F583" s="91"/>
      <c r="G583" s="91"/>
      <c r="H583" s="91"/>
      <c r="I583" s="91"/>
      <c r="J583" s="237"/>
    </row>
    <row r="584" spans="6:10" ht="12.75">
      <c r="F584" s="91"/>
      <c r="G584" s="91"/>
      <c r="H584" s="91"/>
      <c r="I584" s="91"/>
      <c r="J584" s="237"/>
    </row>
    <row r="585" spans="6:10" ht="12.75">
      <c r="F585" s="91"/>
      <c r="G585" s="91"/>
      <c r="H585" s="91"/>
      <c r="I585" s="91"/>
      <c r="J585" s="237"/>
    </row>
    <row r="586" spans="6:10" ht="12.75">
      <c r="F586" s="91"/>
      <c r="G586" s="91"/>
      <c r="H586" s="91"/>
      <c r="I586" s="91"/>
      <c r="J586" s="237"/>
    </row>
    <row r="587" spans="6:10" ht="12.75">
      <c r="F587" s="91"/>
      <c r="G587" s="91"/>
      <c r="H587" s="91"/>
      <c r="I587" s="91"/>
      <c r="J587" s="237"/>
    </row>
    <row r="588" spans="6:10" ht="12.75">
      <c r="F588" s="91"/>
      <c r="G588" s="91"/>
      <c r="H588" s="91"/>
      <c r="I588" s="91"/>
      <c r="J588" s="237"/>
    </row>
    <row r="589" spans="6:10" ht="12.75">
      <c r="F589" s="91"/>
      <c r="G589" s="91"/>
      <c r="H589" s="91"/>
      <c r="I589" s="91"/>
      <c r="J589" s="237"/>
    </row>
    <row r="590" spans="6:10" ht="12.75">
      <c r="F590" s="91"/>
      <c r="G590" s="91"/>
      <c r="H590" s="91"/>
      <c r="I590" s="91"/>
      <c r="J590" s="237"/>
    </row>
    <row r="591" spans="6:10" ht="12.75">
      <c r="F591" s="91"/>
      <c r="G591" s="91"/>
      <c r="H591" s="91"/>
      <c r="I591" s="91"/>
      <c r="J591" s="237"/>
    </row>
    <row r="592" spans="6:10" ht="12.75">
      <c r="F592" s="91"/>
      <c r="G592" s="91"/>
      <c r="H592" s="91"/>
      <c r="I592" s="91"/>
      <c r="J592" s="237"/>
    </row>
    <row r="593" spans="6:10" ht="12.75">
      <c r="F593" s="91"/>
      <c r="G593" s="91"/>
      <c r="H593" s="91"/>
      <c r="I593" s="91"/>
      <c r="J593" s="237"/>
    </row>
    <row r="594" spans="6:9" ht="12.75">
      <c r="F594" s="91"/>
      <c r="G594" s="91"/>
      <c r="H594" s="91"/>
      <c r="I594" s="91"/>
    </row>
    <row r="595" spans="6:9" ht="12.75">
      <c r="F595" s="91"/>
      <c r="G595" s="91"/>
      <c r="H595" s="91"/>
      <c r="I595" s="91"/>
    </row>
  </sheetData>
  <sheetProtection/>
  <mergeCells count="13">
    <mergeCell ref="F2:I2"/>
    <mergeCell ref="A5:I6"/>
    <mergeCell ref="I8:I9"/>
    <mergeCell ref="H8:H9"/>
    <mergeCell ref="B8:B9"/>
    <mergeCell ref="A75:I75"/>
    <mergeCell ref="A73:E73"/>
    <mergeCell ref="E8:E9"/>
    <mergeCell ref="F8:F9"/>
    <mergeCell ref="G8:G9"/>
    <mergeCell ref="C8:C9"/>
    <mergeCell ref="D8:D9"/>
    <mergeCell ref="A8:A9"/>
  </mergeCells>
  <printOptions horizontalCentered="1"/>
  <pageMargins left="0.1968503937007874" right="0.1968503937007874" top="0.44" bottom="0.33" header="0" footer="0.19"/>
  <pageSetup horizontalDpi="600" verticalDpi="600" orientation="landscape" paperSize="9" scale="6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1:P36"/>
  <sheetViews>
    <sheetView showZeros="0" view="pageBreakPreview" zoomScale="50" zoomScaleSheetLayoutView="50" zoomScalePageLayoutView="0" workbookViewId="0" topLeftCell="A1">
      <selection activeCell="M11" sqref="M11"/>
    </sheetView>
  </sheetViews>
  <sheetFormatPr defaultColWidth="9.00390625" defaultRowHeight="12.75"/>
  <cols>
    <col min="1" max="1" width="19.625" style="457" customWidth="1"/>
    <col min="2" max="2" width="15.625" style="457" customWidth="1"/>
    <col min="3" max="3" width="34.375" style="457" customWidth="1"/>
    <col min="4" max="4" width="11.75390625" style="457" customWidth="1"/>
    <col min="5" max="5" width="13.375" style="457" customWidth="1"/>
    <col min="6" max="6" width="9.375" style="457" customWidth="1"/>
    <col min="7" max="7" width="14.375" style="457" customWidth="1"/>
    <col min="8" max="8" width="10.75390625" style="457" customWidth="1"/>
    <col min="9" max="9" width="14.875" style="457" customWidth="1"/>
    <col min="10" max="10" width="9.875" style="457" customWidth="1"/>
    <col min="11" max="11" width="14.125" style="457" customWidth="1"/>
    <col min="12" max="12" width="14.625" style="457" customWidth="1"/>
    <col min="13" max="13" width="14.25390625" style="457" customWidth="1"/>
    <col min="14" max="14" width="10.00390625" style="457" customWidth="1"/>
    <col min="15" max="15" width="13.875" style="457" customWidth="1"/>
    <col min="16" max="16" width="10.375" style="457" bestFit="1" customWidth="1"/>
    <col min="17" max="16384" width="9.125" style="457" customWidth="1"/>
  </cols>
  <sheetData>
    <row r="1" spans="1:15" ht="40.5" customHeight="1">
      <c r="A1" s="486"/>
      <c r="B1" s="486"/>
      <c r="C1" s="487"/>
      <c r="D1" s="488"/>
      <c r="E1" s="488"/>
      <c r="F1" s="488"/>
      <c r="G1" s="488"/>
      <c r="H1" s="488"/>
      <c r="I1" s="488"/>
      <c r="J1" s="488"/>
      <c r="K1" s="488"/>
      <c r="L1" s="645" t="s">
        <v>526</v>
      </c>
      <c r="M1" s="645"/>
      <c r="N1" s="645"/>
      <c r="O1" s="645"/>
    </row>
    <row r="2" spans="1:15" ht="24" customHeight="1">
      <c r="A2" s="646" t="s">
        <v>59</v>
      </c>
      <c r="B2" s="646"/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46"/>
    </row>
    <row r="3" spans="1:15" ht="19.5" customHeight="1">
      <c r="A3" s="646"/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</row>
    <row r="4" spans="1:15" ht="13.5" thickBot="1">
      <c r="A4" s="486"/>
      <c r="B4" s="486"/>
      <c r="C4" s="487"/>
      <c r="D4" s="486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6" t="s">
        <v>4</v>
      </c>
    </row>
    <row r="5" spans="1:15" ht="44.25" customHeight="1">
      <c r="A5" s="653" t="s">
        <v>111</v>
      </c>
      <c r="B5" s="653" t="s">
        <v>42</v>
      </c>
      <c r="C5" s="661" t="s">
        <v>41</v>
      </c>
      <c r="D5" s="647" t="s">
        <v>46</v>
      </c>
      <c r="E5" s="648"/>
      <c r="F5" s="648"/>
      <c r="G5" s="648"/>
      <c r="H5" s="649" t="s">
        <v>47</v>
      </c>
      <c r="I5" s="650"/>
      <c r="J5" s="650"/>
      <c r="K5" s="651"/>
      <c r="L5" s="647" t="s">
        <v>48</v>
      </c>
      <c r="M5" s="648"/>
      <c r="N5" s="648"/>
      <c r="O5" s="652"/>
    </row>
    <row r="6" spans="1:15" ht="12.75" customHeight="1">
      <c r="A6" s="654"/>
      <c r="B6" s="654"/>
      <c r="C6" s="662"/>
      <c r="D6" s="656" t="s">
        <v>49</v>
      </c>
      <c r="E6" s="660" t="s">
        <v>50</v>
      </c>
      <c r="F6" s="660"/>
      <c r="G6" s="658" t="s">
        <v>51</v>
      </c>
      <c r="H6" s="656" t="s">
        <v>49</v>
      </c>
      <c r="I6" s="660" t="s">
        <v>50</v>
      </c>
      <c r="J6" s="660"/>
      <c r="K6" s="658" t="s">
        <v>51</v>
      </c>
      <c r="L6" s="656" t="s">
        <v>49</v>
      </c>
      <c r="M6" s="660" t="s">
        <v>50</v>
      </c>
      <c r="N6" s="660"/>
      <c r="O6" s="658" t="s">
        <v>51</v>
      </c>
    </row>
    <row r="7" spans="1:15" ht="39" thickBot="1">
      <c r="A7" s="655"/>
      <c r="B7" s="655"/>
      <c r="C7" s="663"/>
      <c r="D7" s="657"/>
      <c r="E7" s="489" t="s">
        <v>366</v>
      </c>
      <c r="F7" s="489" t="s">
        <v>166</v>
      </c>
      <c r="G7" s="659"/>
      <c r="H7" s="657"/>
      <c r="I7" s="489" t="s">
        <v>366</v>
      </c>
      <c r="J7" s="489" t="s">
        <v>166</v>
      </c>
      <c r="K7" s="659"/>
      <c r="L7" s="657"/>
      <c r="M7" s="489" t="s">
        <v>366</v>
      </c>
      <c r="N7" s="489" t="s">
        <v>166</v>
      </c>
      <c r="O7" s="659"/>
    </row>
    <row r="8" spans="1:16" ht="63" customHeight="1" thickBot="1">
      <c r="A8" s="490" t="s">
        <v>280</v>
      </c>
      <c r="B8" s="490"/>
      <c r="C8" s="491" t="s">
        <v>497</v>
      </c>
      <c r="D8" s="492">
        <f>+D9+D10</f>
        <v>943400</v>
      </c>
      <c r="E8" s="492">
        <f>+E9+E10</f>
        <v>245600</v>
      </c>
      <c r="F8" s="492"/>
      <c r="G8" s="492">
        <f>+G9+G10</f>
        <v>1189000</v>
      </c>
      <c r="H8" s="492"/>
      <c r="I8" s="492">
        <f>+I9+I10</f>
        <v>-252300</v>
      </c>
      <c r="J8" s="492"/>
      <c r="K8" s="492">
        <f aca="true" t="shared" si="0" ref="K8:K14">+I8+H8</f>
        <v>-252300</v>
      </c>
      <c r="L8" s="492">
        <f>+L9+L10</f>
        <v>943400</v>
      </c>
      <c r="M8" s="492">
        <f aca="true" t="shared" si="1" ref="M8:M13">+I8+E8</f>
        <v>-6700</v>
      </c>
      <c r="N8" s="492"/>
      <c r="O8" s="493">
        <f>+O9+O10</f>
        <v>936700</v>
      </c>
      <c r="P8" s="483"/>
    </row>
    <row r="9" spans="1:16" ht="93.75">
      <c r="A9" s="494" t="s">
        <v>52</v>
      </c>
      <c r="B9" s="494" t="s">
        <v>536</v>
      </c>
      <c r="C9" s="495" t="s">
        <v>165</v>
      </c>
      <c r="D9" s="496">
        <v>943400</v>
      </c>
      <c r="E9" s="497">
        <v>245600</v>
      </c>
      <c r="F9" s="498"/>
      <c r="G9" s="499">
        <f>++E9+D9</f>
        <v>1189000</v>
      </c>
      <c r="H9" s="500"/>
      <c r="I9" s="497"/>
      <c r="J9" s="497"/>
      <c r="K9" s="501">
        <f t="shared" si="0"/>
        <v>0</v>
      </c>
      <c r="L9" s="496">
        <f>+D9</f>
        <v>943400</v>
      </c>
      <c r="M9" s="497">
        <f t="shared" si="1"/>
        <v>245600</v>
      </c>
      <c r="N9" s="498"/>
      <c r="O9" s="501">
        <f>+M9+L9</f>
        <v>1189000</v>
      </c>
      <c r="P9" s="483"/>
    </row>
    <row r="10" spans="1:16" ht="94.5" thickBot="1">
      <c r="A10" s="502" t="s">
        <v>53</v>
      </c>
      <c r="B10" s="502" t="s">
        <v>536</v>
      </c>
      <c r="C10" s="503" t="s">
        <v>498</v>
      </c>
      <c r="D10" s="504"/>
      <c r="E10" s="505"/>
      <c r="F10" s="506"/>
      <c r="G10" s="507">
        <f>++E10+D10</f>
        <v>0</v>
      </c>
      <c r="H10" s="508"/>
      <c r="I10" s="505">
        <v>-252300</v>
      </c>
      <c r="J10" s="505"/>
      <c r="K10" s="507">
        <f t="shared" si="0"/>
        <v>-252300</v>
      </c>
      <c r="L10" s="504">
        <f>+D10</f>
        <v>0</v>
      </c>
      <c r="M10" s="505">
        <f t="shared" si="1"/>
        <v>-252300</v>
      </c>
      <c r="N10" s="506"/>
      <c r="O10" s="507">
        <f>+M10+L10</f>
        <v>-252300</v>
      </c>
      <c r="P10" s="483"/>
    </row>
    <row r="11" spans="1:16" ht="61.5" thickBot="1">
      <c r="A11" s="490" t="s">
        <v>284</v>
      </c>
      <c r="B11" s="490"/>
      <c r="C11" s="491" t="s">
        <v>499</v>
      </c>
      <c r="D11" s="509">
        <f>+D12+D13</f>
        <v>1800000</v>
      </c>
      <c r="E11" s="510">
        <f>+E12+E13</f>
        <v>1300000</v>
      </c>
      <c r="F11" s="511"/>
      <c r="G11" s="512">
        <f>+G12+G13</f>
        <v>3100000</v>
      </c>
      <c r="H11" s="513"/>
      <c r="I11" s="510">
        <f>+I12+I13</f>
        <v>-1300000</v>
      </c>
      <c r="J11" s="510"/>
      <c r="K11" s="512">
        <f t="shared" si="0"/>
        <v>-1300000</v>
      </c>
      <c r="L11" s="509">
        <f>+L12+L13</f>
        <v>1800000</v>
      </c>
      <c r="M11" s="510">
        <f t="shared" si="1"/>
        <v>0</v>
      </c>
      <c r="N11" s="511"/>
      <c r="O11" s="512">
        <f>+O12+O13</f>
        <v>1800000</v>
      </c>
      <c r="P11" s="483"/>
    </row>
    <row r="12" spans="1:16" ht="75">
      <c r="A12" s="514" t="s">
        <v>235</v>
      </c>
      <c r="B12" s="514" t="s">
        <v>536</v>
      </c>
      <c r="C12" s="495" t="s">
        <v>296</v>
      </c>
      <c r="D12" s="496">
        <v>1800000</v>
      </c>
      <c r="E12" s="497">
        <v>1300000</v>
      </c>
      <c r="F12" s="498"/>
      <c r="G12" s="501">
        <f>+E12+D12</f>
        <v>3100000</v>
      </c>
      <c r="H12" s="500"/>
      <c r="I12" s="497"/>
      <c r="J12" s="497"/>
      <c r="K12" s="501">
        <f t="shared" si="0"/>
        <v>0</v>
      </c>
      <c r="L12" s="496">
        <f>+D12</f>
        <v>1800000</v>
      </c>
      <c r="M12" s="497">
        <f t="shared" si="1"/>
        <v>1300000</v>
      </c>
      <c r="N12" s="498"/>
      <c r="O12" s="501">
        <f>+M12+L12</f>
        <v>3100000</v>
      </c>
      <c r="P12" s="483"/>
    </row>
    <row r="13" spans="1:16" ht="75.75" thickBot="1">
      <c r="A13" s="515" t="s">
        <v>236</v>
      </c>
      <c r="B13" s="515" t="s">
        <v>536</v>
      </c>
      <c r="C13" s="516" t="s">
        <v>237</v>
      </c>
      <c r="D13" s="517"/>
      <c r="E13" s="518"/>
      <c r="F13" s="519"/>
      <c r="G13" s="520">
        <f>++E13+D13</f>
        <v>0</v>
      </c>
      <c r="H13" s="521"/>
      <c r="I13" s="518">
        <v>-1300000</v>
      </c>
      <c r="J13" s="518"/>
      <c r="K13" s="520">
        <f t="shared" si="0"/>
        <v>-1300000</v>
      </c>
      <c r="L13" s="517">
        <f>+D13</f>
        <v>0</v>
      </c>
      <c r="M13" s="518">
        <f t="shared" si="1"/>
        <v>-1300000</v>
      </c>
      <c r="N13" s="519"/>
      <c r="O13" s="520">
        <f>+M13+L13</f>
        <v>-1300000</v>
      </c>
      <c r="P13" s="483"/>
    </row>
    <row r="14" spans="1:16" ht="21" thickBot="1">
      <c r="A14" s="522"/>
      <c r="B14" s="522"/>
      <c r="C14" s="523" t="s">
        <v>366</v>
      </c>
      <c r="D14" s="524">
        <f>D11+D8</f>
        <v>2743400</v>
      </c>
      <c r="E14" s="524">
        <f>E11+E8</f>
        <v>1545600</v>
      </c>
      <c r="F14" s="524"/>
      <c r="G14" s="524">
        <f>G11+G8</f>
        <v>4289000</v>
      </c>
      <c r="H14" s="525"/>
      <c r="I14" s="526">
        <f>I11+I8</f>
        <v>-1552300</v>
      </c>
      <c r="J14" s="526"/>
      <c r="K14" s="527">
        <f t="shared" si="0"/>
        <v>-1552300</v>
      </c>
      <c r="L14" s="524">
        <f>L11+L8</f>
        <v>2743400</v>
      </c>
      <c r="M14" s="524">
        <f>M11+M8</f>
        <v>-6700</v>
      </c>
      <c r="N14" s="528"/>
      <c r="O14" s="529">
        <f>O11+O8</f>
        <v>2736700</v>
      </c>
      <c r="P14" s="483"/>
    </row>
    <row r="15" spans="1:2" ht="15.75">
      <c r="A15" s="484"/>
      <c r="B15" s="484"/>
    </row>
    <row r="16" spans="1:2" ht="15.75">
      <c r="A16" s="484"/>
      <c r="B16" s="484"/>
    </row>
    <row r="17" spans="1:2" ht="15.75">
      <c r="A17" s="484"/>
      <c r="B17" s="484"/>
    </row>
    <row r="18" spans="1:2" ht="15.75">
      <c r="A18" s="484"/>
      <c r="B18" s="484"/>
    </row>
    <row r="19" spans="1:2" ht="15.75">
      <c r="A19" s="484"/>
      <c r="B19" s="484"/>
    </row>
    <row r="20" spans="1:2" ht="15.75">
      <c r="A20" s="485"/>
      <c r="B20" s="485"/>
    </row>
    <row r="21" spans="1:2" ht="15.75">
      <c r="A21" s="485"/>
      <c r="B21" s="485"/>
    </row>
    <row r="22" spans="1:2" ht="15.75">
      <c r="A22" s="485"/>
      <c r="B22" s="485"/>
    </row>
    <row r="23" spans="1:2" ht="15.75">
      <c r="A23" s="485"/>
      <c r="B23" s="485"/>
    </row>
    <row r="24" spans="1:2" ht="15.75">
      <c r="A24" s="485"/>
      <c r="B24" s="485"/>
    </row>
    <row r="25" spans="1:2" ht="15.75">
      <c r="A25" s="485"/>
      <c r="B25" s="485"/>
    </row>
    <row r="26" spans="1:2" ht="15.75">
      <c r="A26" s="485"/>
      <c r="B26" s="485"/>
    </row>
    <row r="27" spans="1:2" ht="15.75">
      <c r="A27" s="485"/>
      <c r="B27" s="485"/>
    </row>
    <row r="28" spans="1:2" ht="15.75">
      <c r="A28" s="485"/>
      <c r="B28" s="485"/>
    </row>
    <row r="29" spans="1:2" ht="15.75">
      <c r="A29" s="485"/>
      <c r="B29" s="485"/>
    </row>
    <row r="30" spans="1:2" ht="15.75">
      <c r="A30" s="485"/>
      <c r="B30" s="485"/>
    </row>
    <row r="31" spans="1:2" ht="15.75">
      <c r="A31" s="485"/>
      <c r="B31" s="485"/>
    </row>
    <row r="32" spans="1:2" ht="15.75">
      <c r="A32" s="485"/>
      <c r="B32" s="485"/>
    </row>
    <row r="33" spans="1:2" ht="15.75">
      <c r="A33" s="485"/>
      <c r="B33" s="485"/>
    </row>
    <row r="34" spans="1:2" ht="15.75">
      <c r="A34" s="485"/>
      <c r="B34" s="485"/>
    </row>
    <row r="35" spans="1:2" ht="15.75">
      <c r="A35" s="485"/>
      <c r="B35" s="485"/>
    </row>
    <row r="36" spans="1:2" ht="15.75">
      <c r="A36" s="485"/>
      <c r="B36" s="485"/>
    </row>
  </sheetData>
  <sheetProtection formatCells="0" formatColumns="0" formatRows="0" insertColumns="0" insertRows="0" insertHyperlinks="0" deleteColumns="0" deleteRows="0" sort="0" autoFilter="0" pivotTables="0"/>
  <autoFilter ref="P7:P14"/>
  <mergeCells count="18">
    <mergeCell ref="C5:C7"/>
    <mergeCell ref="O6:O7"/>
    <mergeCell ref="G6:G7"/>
    <mergeCell ref="H6:H7"/>
    <mergeCell ref="K6:K7"/>
    <mergeCell ref="E6:F6"/>
    <mergeCell ref="I6:J6"/>
    <mergeCell ref="M6:N6"/>
    <mergeCell ref="L1:O1"/>
    <mergeCell ref="A3:O3"/>
    <mergeCell ref="D5:G5"/>
    <mergeCell ref="H5:K5"/>
    <mergeCell ref="L5:O5"/>
    <mergeCell ref="A2:O2"/>
    <mergeCell ref="B5:B7"/>
    <mergeCell ref="D6:D7"/>
    <mergeCell ref="A5:A7"/>
    <mergeCell ref="L6:L7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AF486"/>
  <sheetViews>
    <sheetView showZeros="0" view="pageBreakPreview" zoomScale="50" zoomScaleNormal="50" zoomScaleSheetLayoutView="50" zoomScalePageLayoutView="0" workbookViewId="0" topLeftCell="A1">
      <pane xSplit="4" ySplit="8" topLeftCell="E179" activePane="bottomRight" state="frozen"/>
      <selection pane="topLeft" activeCell="C2" sqref="C2:H2"/>
      <selection pane="topRight" activeCell="C2" sqref="C2:H2"/>
      <selection pane="bottomLeft" activeCell="C2" sqref="C2:H2"/>
      <selection pane="bottomRight" activeCell="R1" sqref="R1:R16384"/>
    </sheetView>
  </sheetViews>
  <sheetFormatPr defaultColWidth="9.00390625" defaultRowHeight="12.75"/>
  <cols>
    <col min="1" max="1" width="14.75390625" style="2" customWidth="1"/>
    <col min="2" max="3" width="12.625" style="2" customWidth="1"/>
    <col min="4" max="4" width="47.25390625" style="1" customWidth="1"/>
    <col min="5" max="6" width="16.75390625" style="2" customWidth="1"/>
    <col min="7" max="9" width="14.75390625" style="2" customWidth="1"/>
    <col min="10" max="10" width="16.25390625" style="2" customWidth="1"/>
    <col min="11" max="11" width="16.00390625" style="2" customWidth="1"/>
    <col min="12" max="12" width="13.00390625" style="2" customWidth="1"/>
    <col min="13" max="13" width="14.625" style="2" customWidth="1"/>
    <col min="14" max="14" width="15.00390625" style="2" customWidth="1"/>
    <col min="15" max="15" width="14.75390625" style="2" customWidth="1"/>
    <col min="16" max="16" width="23.75390625" style="2" customWidth="1"/>
    <col min="17" max="17" width="16.875" style="2" customWidth="1"/>
    <col min="18" max="18" width="17.25390625" style="2" customWidth="1"/>
    <col min="19" max="19" width="13.25390625" style="0" customWidth="1"/>
    <col min="20" max="20" width="0.74609375" style="100" customWidth="1"/>
    <col min="21" max="21" width="16.75390625" style="0" customWidth="1"/>
    <col min="22" max="22" width="10.375" style="0" bestFit="1" customWidth="1"/>
  </cols>
  <sheetData>
    <row r="1" spans="1:24" ht="72" customHeight="1">
      <c r="A1" s="6"/>
      <c r="B1" s="6"/>
      <c r="C1" s="6"/>
      <c r="D1" s="7"/>
      <c r="E1" s="6"/>
      <c r="F1" s="6"/>
      <c r="G1" s="6"/>
      <c r="H1" s="6"/>
      <c r="I1" s="6"/>
      <c r="J1" s="6"/>
      <c r="K1" s="6"/>
      <c r="N1" s="101"/>
      <c r="O1" s="665" t="s">
        <v>446</v>
      </c>
      <c r="P1" s="665"/>
      <c r="Q1" s="665"/>
      <c r="R1" s="101"/>
      <c r="S1" s="8"/>
      <c r="T1" s="96"/>
      <c r="U1" s="8"/>
      <c r="V1" s="8"/>
      <c r="W1" s="8"/>
      <c r="X1" s="8"/>
    </row>
    <row r="2" spans="1:24" ht="12" customHeight="1">
      <c r="A2" s="6"/>
      <c r="B2" s="6"/>
      <c r="C2" s="6"/>
      <c r="D2" s="7"/>
      <c r="E2" s="6"/>
      <c r="F2" s="6"/>
      <c r="G2" s="6"/>
      <c r="H2" s="6"/>
      <c r="I2" s="6"/>
      <c r="J2" s="6"/>
      <c r="K2" s="6"/>
      <c r="L2" s="667"/>
      <c r="M2" s="667"/>
      <c r="N2" s="667"/>
      <c r="O2" s="667"/>
      <c r="P2" s="667"/>
      <c r="Q2" s="667"/>
      <c r="R2" s="62"/>
      <c r="S2" s="8"/>
      <c r="T2" s="96"/>
      <c r="U2" s="8"/>
      <c r="V2" s="8"/>
      <c r="W2" s="8"/>
      <c r="X2" s="8"/>
    </row>
    <row r="3" spans="1:24" ht="49.5" customHeight="1" thickBot="1">
      <c r="A3" s="9"/>
      <c r="B3" s="664" t="s">
        <v>126</v>
      </c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5" t="s">
        <v>4</v>
      </c>
      <c r="R3" s="5"/>
      <c r="S3" s="8"/>
      <c r="T3" s="96"/>
      <c r="U3" s="8"/>
      <c r="V3" s="8"/>
      <c r="W3" s="8"/>
      <c r="X3" s="8"/>
    </row>
    <row r="4" spans="1:24" ht="15" customHeight="1">
      <c r="A4" s="668" t="s">
        <v>369</v>
      </c>
      <c r="B4" s="668" t="s">
        <v>368</v>
      </c>
      <c r="C4" s="666" t="s">
        <v>42</v>
      </c>
      <c r="D4" s="666" t="s">
        <v>2</v>
      </c>
      <c r="E4" s="666" t="s">
        <v>364</v>
      </c>
      <c r="F4" s="666"/>
      <c r="G4" s="666"/>
      <c r="H4" s="666"/>
      <c r="I4" s="666"/>
      <c r="J4" s="671" t="s">
        <v>365</v>
      </c>
      <c r="K4" s="672"/>
      <c r="L4" s="672"/>
      <c r="M4" s="672"/>
      <c r="N4" s="672"/>
      <c r="O4" s="672"/>
      <c r="P4" s="673"/>
      <c r="Q4" s="666" t="s">
        <v>98</v>
      </c>
      <c r="R4" s="63"/>
      <c r="S4" s="8"/>
      <c r="T4" s="96"/>
      <c r="U4" s="8"/>
      <c r="V4" s="8"/>
      <c r="W4" s="8"/>
      <c r="X4" s="8"/>
    </row>
    <row r="5" spans="1:24" ht="21" customHeight="1">
      <c r="A5" s="674"/>
      <c r="B5" s="674"/>
      <c r="C5" s="666"/>
      <c r="D5" s="666"/>
      <c r="E5" s="666" t="s">
        <v>366</v>
      </c>
      <c r="F5" s="670" t="s">
        <v>115</v>
      </c>
      <c r="G5" s="666" t="s">
        <v>123</v>
      </c>
      <c r="H5" s="666"/>
      <c r="I5" s="670" t="s">
        <v>39</v>
      </c>
      <c r="J5" s="666" t="s">
        <v>366</v>
      </c>
      <c r="K5" s="670" t="s">
        <v>115</v>
      </c>
      <c r="L5" s="666" t="s">
        <v>123</v>
      </c>
      <c r="M5" s="666"/>
      <c r="N5" s="670" t="s">
        <v>39</v>
      </c>
      <c r="O5" s="671" t="s">
        <v>123</v>
      </c>
      <c r="P5" s="673"/>
      <c r="Q5" s="666"/>
      <c r="R5" s="63"/>
      <c r="S5" s="10"/>
      <c r="T5" s="96"/>
      <c r="U5" s="8"/>
      <c r="V5" s="8"/>
      <c r="W5" s="8"/>
      <c r="X5" s="8"/>
    </row>
    <row r="6" spans="1:24" ht="21" customHeight="1">
      <c r="A6" s="674"/>
      <c r="B6" s="674"/>
      <c r="C6" s="666"/>
      <c r="D6" s="666"/>
      <c r="E6" s="666"/>
      <c r="F6" s="670"/>
      <c r="G6" s="666" t="s">
        <v>511</v>
      </c>
      <c r="H6" s="666" t="s">
        <v>40</v>
      </c>
      <c r="I6" s="670"/>
      <c r="J6" s="666"/>
      <c r="K6" s="670"/>
      <c r="L6" s="666" t="s">
        <v>511</v>
      </c>
      <c r="M6" s="666" t="s">
        <v>40</v>
      </c>
      <c r="N6" s="670"/>
      <c r="O6" s="666" t="s">
        <v>148</v>
      </c>
      <c r="P6" s="668" t="s">
        <v>5</v>
      </c>
      <c r="Q6" s="666"/>
      <c r="R6" s="63"/>
      <c r="S6" s="10"/>
      <c r="T6" s="96"/>
      <c r="U6" s="8"/>
      <c r="V6" s="8"/>
      <c r="W6" s="8"/>
      <c r="X6" s="8"/>
    </row>
    <row r="7" spans="1:24" ht="114.75" customHeight="1" thickBot="1">
      <c r="A7" s="669"/>
      <c r="B7" s="669"/>
      <c r="C7" s="666"/>
      <c r="D7" s="666"/>
      <c r="E7" s="666"/>
      <c r="F7" s="670"/>
      <c r="G7" s="666"/>
      <c r="H7" s="666"/>
      <c r="I7" s="670"/>
      <c r="J7" s="666"/>
      <c r="K7" s="670"/>
      <c r="L7" s="666"/>
      <c r="M7" s="666"/>
      <c r="N7" s="670"/>
      <c r="O7" s="666"/>
      <c r="P7" s="669"/>
      <c r="Q7" s="666"/>
      <c r="R7" s="63"/>
      <c r="S7" s="10"/>
      <c r="T7" s="96"/>
      <c r="U7" s="8"/>
      <c r="V7" s="8"/>
      <c r="W7" s="8"/>
      <c r="X7" s="8"/>
    </row>
    <row r="8" spans="1:24" s="4" customFormat="1" ht="13.5" customHeight="1" thickBot="1">
      <c r="A8" s="3">
        <v>1</v>
      </c>
      <c r="B8" s="3">
        <v>2</v>
      </c>
      <c r="C8" s="411"/>
      <c r="D8" s="11">
        <v>3</v>
      </c>
      <c r="E8" s="12">
        <v>4</v>
      </c>
      <c r="F8" s="66"/>
      <c r="G8" s="13">
        <v>5</v>
      </c>
      <c r="H8" s="13">
        <v>6</v>
      </c>
      <c r="I8" s="66"/>
      <c r="J8" s="66">
        <v>7</v>
      </c>
      <c r="K8" s="13">
        <v>8</v>
      </c>
      <c r="L8" s="13">
        <v>9</v>
      </c>
      <c r="M8" s="13">
        <v>10</v>
      </c>
      <c r="N8" s="13">
        <v>11</v>
      </c>
      <c r="O8" s="14">
        <v>12</v>
      </c>
      <c r="P8" s="107">
        <v>13</v>
      </c>
      <c r="Q8" s="410">
        <v>14</v>
      </c>
      <c r="R8" s="64"/>
      <c r="S8" s="15"/>
      <c r="T8" s="97"/>
      <c r="U8" s="15"/>
      <c r="V8" s="15"/>
      <c r="W8" s="15"/>
      <c r="X8" s="15"/>
    </row>
    <row r="9" spans="1:24" s="70" customFormat="1" ht="44.25" customHeight="1">
      <c r="A9" s="389" t="s">
        <v>205</v>
      </c>
      <c r="B9" s="247" t="s">
        <v>275</v>
      </c>
      <c r="C9" s="247"/>
      <c r="D9" s="375" t="s">
        <v>310</v>
      </c>
      <c r="E9" s="249">
        <f>+F9+I9</f>
        <v>0</v>
      </c>
      <c r="F9" s="249"/>
      <c r="G9" s="124"/>
      <c r="H9" s="248"/>
      <c r="I9" s="416"/>
      <c r="J9" s="113"/>
      <c r="K9" s="124"/>
      <c r="L9" s="124"/>
      <c r="M9" s="124"/>
      <c r="N9" s="248"/>
      <c r="O9" s="113"/>
      <c r="P9" s="114"/>
      <c r="Q9" s="279"/>
      <c r="R9" s="65"/>
      <c r="S9" s="257"/>
      <c r="T9" s="130" t="e">
        <f>+O10+E10-#REF!</f>
        <v>#REF!</v>
      </c>
      <c r="U9" s="178">
        <v>1585100</v>
      </c>
      <c r="V9" s="69"/>
      <c r="W9" s="69"/>
      <c r="X9" s="69"/>
    </row>
    <row r="10" spans="1:24" s="70" customFormat="1" ht="44.25" customHeight="1">
      <c r="A10" s="162" t="s">
        <v>93</v>
      </c>
      <c r="B10" s="390" t="s">
        <v>275</v>
      </c>
      <c r="C10" s="390"/>
      <c r="D10" s="169" t="s">
        <v>310</v>
      </c>
      <c r="E10" s="391">
        <f aca="true" t="shared" si="0" ref="E10:E73">+F10+I10</f>
        <v>0</v>
      </c>
      <c r="F10" s="391"/>
      <c r="G10" s="392"/>
      <c r="H10" s="393"/>
      <c r="I10" s="417"/>
      <c r="J10" s="394"/>
      <c r="K10" s="392"/>
      <c r="L10" s="392"/>
      <c r="M10" s="392"/>
      <c r="N10" s="393"/>
      <c r="O10" s="394"/>
      <c r="P10" s="395"/>
      <c r="Q10" s="396"/>
      <c r="R10" s="65"/>
      <c r="S10" s="257"/>
      <c r="T10" s="130" t="e">
        <f>+#REF!+#REF!-#REF!</f>
        <v>#REF!</v>
      </c>
      <c r="U10" s="69"/>
      <c r="V10" s="69"/>
      <c r="W10" s="69"/>
      <c r="X10" s="69"/>
    </row>
    <row r="11" spans="1:24" s="19" customFormat="1" ht="75">
      <c r="A11" s="166" t="s">
        <v>178</v>
      </c>
      <c r="B11" s="166" t="s">
        <v>100</v>
      </c>
      <c r="C11" s="166"/>
      <c r="D11" s="239" t="s">
        <v>154</v>
      </c>
      <c r="E11" s="250">
        <f t="shared" si="0"/>
        <v>0</v>
      </c>
      <c r="F11" s="250"/>
      <c r="G11" s="240"/>
      <c r="H11" s="241"/>
      <c r="I11" s="418"/>
      <c r="J11" s="242"/>
      <c r="K11" s="243"/>
      <c r="L11" s="244"/>
      <c r="M11" s="244"/>
      <c r="N11" s="265"/>
      <c r="O11" s="246"/>
      <c r="P11" s="245"/>
      <c r="Q11" s="280"/>
      <c r="R11" s="65"/>
      <c r="S11" s="257"/>
      <c r="T11" s="130">
        <f>+O11+E11</f>
        <v>0</v>
      </c>
      <c r="U11" s="18"/>
      <c r="V11" s="18"/>
      <c r="W11" s="18"/>
      <c r="X11" s="18"/>
    </row>
    <row r="12" spans="1:24" s="19" customFormat="1" ht="37.5">
      <c r="A12" s="166" t="s">
        <v>352</v>
      </c>
      <c r="B12" s="166" t="s">
        <v>26</v>
      </c>
      <c r="C12" s="166"/>
      <c r="D12" s="136" t="s">
        <v>353</v>
      </c>
      <c r="E12" s="250">
        <f t="shared" si="0"/>
        <v>0</v>
      </c>
      <c r="F12" s="250"/>
      <c r="G12" s="240"/>
      <c r="H12" s="241"/>
      <c r="I12" s="418"/>
      <c r="J12" s="242"/>
      <c r="K12" s="243"/>
      <c r="L12" s="244"/>
      <c r="M12" s="244"/>
      <c r="N12" s="265"/>
      <c r="O12" s="246"/>
      <c r="P12" s="245"/>
      <c r="Q12" s="280"/>
      <c r="R12" s="65"/>
      <c r="S12" s="257"/>
      <c r="T12" s="130">
        <f>+O12+E12</f>
        <v>0</v>
      </c>
      <c r="U12" s="18"/>
      <c r="V12" s="18"/>
      <c r="W12" s="18"/>
      <c r="X12" s="18"/>
    </row>
    <row r="13" spans="1:24" s="19" customFormat="1" ht="18.75">
      <c r="A13" s="133" t="s">
        <v>182</v>
      </c>
      <c r="B13" s="166" t="s">
        <v>24</v>
      </c>
      <c r="C13" s="166"/>
      <c r="D13" s="239" t="s">
        <v>510</v>
      </c>
      <c r="E13" s="250">
        <f t="shared" si="0"/>
        <v>0</v>
      </c>
      <c r="F13" s="250"/>
      <c r="G13" s="240"/>
      <c r="H13" s="241"/>
      <c r="I13" s="418"/>
      <c r="J13" s="242"/>
      <c r="K13" s="243"/>
      <c r="L13" s="244"/>
      <c r="M13" s="244"/>
      <c r="N13" s="265"/>
      <c r="O13" s="246"/>
      <c r="P13" s="245"/>
      <c r="Q13" s="280"/>
      <c r="R13" s="65"/>
      <c r="S13" s="257"/>
      <c r="T13" s="130"/>
      <c r="U13" s="18"/>
      <c r="V13" s="18"/>
      <c r="W13" s="18"/>
      <c r="X13" s="18"/>
    </row>
    <row r="14" spans="1:24" s="106" customFormat="1" ht="93.75">
      <c r="A14" s="161" t="s">
        <v>179</v>
      </c>
      <c r="B14" s="161" t="s">
        <v>24</v>
      </c>
      <c r="C14" s="161"/>
      <c r="D14" s="299" t="s">
        <v>219</v>
      </c>
      <c r="E14" s="300">
        <f t="shared" si="0"/>
        <v>0</v>
      </c>
      <c r="F14" s="300"/>
      <c r="G14" s="301"/>
      <c r="H14" s="302"/>
      <c r="I14" s="419"/>
      <c r="J14" s="303"/>
      <c r="K14" s="304"/>
      <c r="L14" s="305"/>
      <c r="M14" s="305"/>
      <c r="N14" s="306"/>
      <c r="O14" s="307"/>
      <c r="P14" s="308"/>
      <c r="Q14" s="309"/>
      <c r="R14" s="65"/>
      <c r="S14" s="310"/>
      <c r="T14" s="259"/>
      <c r="U14" s="98"/>
      <c r="V14" s="98"/>
      <c r="W14" s="98"/>
      <c r="X14" s="98"/>
    </row>
    <row r="15" spans="1:24" s="106" customFormat="1" ht="37.5">
      <c r="A15" s="161" t="s">
        <v>180</v>
      </c>
      <c r="B15" s="161" t="s">
        <v>24</v>
      </c>
      <c r="C15" s="161"/>
      <c r="D15" s="299" t="s">
        <v>181</v>
      </c>
      <c r="E15" s="300">
        <f t="shared" si="0"/>
        <v>0</v>
      </c>
      <c r="F15" s="300"/>
      <c r="G15" s="301"/>
      <c r="H15" s="302"/>
      <c r="I15" s="419"/>
      <c r="J15" s="311"/>
      <c r="K15" s="312"/>
      <c r="L15" s="312"/>
      <c r="M15" s="312"/>
      <c r="N15" s="313"/>
      <c r="O15" s="314"/>
      <c r="P15" s="315"/>
      <c r="Q15" s="309"/>
      <c r="R15" s="65"/>
      <c r="S15" s="310"/>
      <c r="T15" s="259">
        <f>+O15+E15</f>
        <v>0</v>
      </c>
      <c r="U15" s="98"/>
      <c r="V15" s="98"/>
      <c r="W15" s="98"/>
      <c r="X15" s="98"/>
    </row>
    <row r="16" spans="1:24" s="75" customFormat="1" ht="40.5">
      <c r="A16" s="162" t="s">
        <v>141</v>
      </c>
      <c r="B16" s="162" t="s">
        <v>276</v>
      </c>
      <c r="C16" s="162"/>
      <c r="D16" s="163" t="s">
        <v>512</v>
      </c>
      <c r="E16" s="73">
        <f t="shared" si="0"/>
        <v>0</v>
      </c>
      <c r="F16" s="73"/>
      <c r="G16" s="71"/>
      <c r="H16" s="81"/>
      <c r="I16" s="420"/>
      <c r="J16" s="117"/>
      <c r="K16" s="71"/>
      <c r="L16" s="71"/>
      <c r="M16" s="71"/>
      <c r="N16" s="81"/>
      <c r="O16" s="117"/>
      <c r="P16" s="72"/>
      <c r="Q16" s="281"/>
      <c r="R16" s="65"/>
      <c r="S16" s="257"/>
      <c r="T16" s="130">
        <f>+O16+E16</f>
        <v>0</v>
      </c>
      <c r="U16" s="359">
        <v>-85400</v>
      </c>
      <c r="V16" s="74"/>
      <c r="W16" s="74"/>
      <c r="X16" s="74"/>
    </row>
    <row r="17" spans="1:24" s="75" customFormat="1" ht="40.5">
      <c r="A17" s="162" t="s">
        <v>269</v>
      </c>
      <c r="B17" s="162" t="s">
        <v>276</v>
      </c>
      <c r="C17" s="162"/>
      <c r="D17" s="163" t="s">
        <v>512</v>
      </c>
      <c r="E17" s="73">
        <f t="shared" si="0"/>
        <v>0</v>
      </c>
      <c r="F17" s="73"/>
      <c r="G17" s="71"/>
      <c r="H17" s="81"/>
      <c r="I17" s="420"/>
      <c r="J17" s="117"/>
      <c r="K17" s="71"/>
      <c r="L17" s="71"/>
      <c r="M17" s="71"/>
      <c r="N17" s="81"/>
      <c r="O17" s="117"/>
      <c r="P17" s="72"/>
      <c r="Q17" s="281"/>
      <c r="R17" s="65"/>
      <c r="S17" s="257"/>
      <c r="T17" s="130">
        <f>+O17+E17</f>
        <v>0</v>
      </c>
      <c r="U17" s="74"/>
      <c r="V17" s="74"/>
      <c r="W17" s="74"/>
      <c r="X17" s="74"/>
    </row>
    <row r="18" spans="1:24" s="21" customFormat="1" ht="75.75" customHeight="1">
      <c r="A18" s="133" t="s">
        <v>220</v>
      </c>
      <c r="B18" s="133" t="s">
        <v>188</v>
      </c>
      <c r="C18" s="133"/>
      <c r="D18" s="132" t="s">
        <v>527</v>
      </c>
      <c r="E18" s="92">
        <f t="shared" si="0"/>
        <v>0</v>
      </c>
      <c r="F18" s="92"/>
      <c r="G18" s="53"/>
      <c r="H18" s="86"/>
      <c r="I18" s="421"/>
      <c r="J18" s="118"/>
      <c r="K18" s="53"/>
      <c r="L18" s="53"/>
      <c r="M18" s="53"/>
      <c r="N18" s="86"/>
      <c r="O18" s="269"/>
      <c r="P18" s="54"/>
      <c r="Q18" s="282"/>
      <c r="R18" s="65"/>
      <c r="S18" s="257"/>
      <c r="T18" s="130">
        <f>+O18+E18</f>
        <v>0</v>
      </c>
      <c r="U18" s="20"/>
      <c r="V18" s="20"/>
      <c r="W18" s="20"/>
      <c r="X18" s="20"/>
    </row>
    <row r="19" spans="1:24" s="21" customFormat="1" ht="18.75">
      <c r="A19" s="133" t="s">
        <v>183</v>
      </c>
      <c r="B19" s="133" t="s">
        <v>189</v>
      </c>
      <c r="C19" s="133"/>
      <c r="D19" s="132" t="s">
        <v>528</v>
      </c>
      <c r="E19" s="92">
        <f t="shared" si="0"/>
        <v>0</v>
      </c>
      <c r="F19" s="92"/>
      <c r="G19" s="53"/>
      <c r="H19" s="86"/>
      <c r="I19" s="421"/>
      <c r="J19" s="118"/>
      <c r="K19" s="53"/>
      <c r="L19" s="53"/>
      <c r="M19" s="53"/>
      <c r="N19" s="86"/>
      <c r="O19" s="269"/>
      <c r="P19" s="54"/>
      <c r="Q19" s="282"/>
      <c r="R19" s="65"/>
      <c r="S19" s="257"/>
      <c r="T19" s="130">
        <f>+O19+E19</f>
        <v>0</v>
      </c>
      <c r="U19" s="20"/>
      <c r="V19" s="20"/>
      <c r="W19" s="20"/>
      <c r="X19" s="20"/>
    </row>
    <row r="20" spans="1:24" s="21" customFormat="1" ht="18.75">
      <c r="A20" s="133" t="s">
        <v>467</v>
      </c>
      <c r="B20" s="166" t="s">
        <v>24</v>
      </c>
      <c r="C20" s="166"/>
      <c r="D20" s="239" t="s">
        <v>510</v>
      </c>
      <c r="E20" s="92">
        <f t="shared" si="0"/>
        <v>0</v>
      </c>
      <c r="F20" s="92"/>
      <c r="G20" s="53"/>
      <c r="H20" s="86"/>
      <c r="I20" s="421"/>
      <c r="J20" s="118"/>
      <c r="K20" s="53"/>
      <c r="L20" s="53"/>
      <c r="M20" s="53"/>
      <c r="N20" s="86"/>
      <c r="O20" s="269"/>
      <c r="P20" s="54"/>
      <c r="Q20" s="282"/>
      <c r="R20" s="65"/>
      <c r="S20" s="257"/>
      <c r="T20" s="130"/>
      <c r="U20" s="20"/>
      <c r="V20" s="20"/>
      <c r="W20" s="20"/>
      <c r="X20" s="20"/>
    </row>
    <row r="21" spans="1:24" s="320" customFormat="1" ht="93.75">
      <c r="A21" s="161" t="s">
        <v>184</v>
      </c>
      <c r="B21" s="161" t="s">
        <v>24</v>
      </c>
      <c r="C21" s="161"/>
      <c r="D21" s="254" t="s">
        <v>219</v>
      </c>
      <c r="E21" s="324">
        <f t="shared" si="0"/>
        <v>0</v>
      </c>
      <c r="F21" s="324"/>
      <c r="G21" s="325"/>
      <c r="H21" s="326"/>
      <c r="I21" s="422"/>
      <c r="J21" s="176"/>
      <c r="K21" s="325"/>
      <c r="L21" s="325"/>
      <c r="M21" s="325"/>
      <c r="N21" s="326"/>
      <c r="O21" s="327"/>
      <c r="P21" s="328"/>
      <c r="Q21" s="282"/>
      <c r="R21" s="65"/>
      <c r="S21" s="310"/>
      <c r="T21" s="259"/>
      <c r="U21" s="103"/>
      <c r="V21" s="103"/>
      <c r="W21" s="103"/>
      <c r="X21" s="103"/>
    </row>
    <row r="22" spans="1:24" s="102" customFormat="1" ht="37.5">
      <c r="A22" s="316" t="s">
        <v>185</v>
      </c>
      <c r="B22" s="316" t="s">
        <v>24</v>
      </c>
      <c r="C22" s="316"/>
      <c r="D22" s="330" t="s">
        <v>186</v>
      </c>
      <c r="E22" s="324">
        <f t="shared" si="0"/>
        <v>0</v>
      </c>
      <c r="F22" s="324"/>
      <c r="G22" s="325"/>
      <c r="H22" s="326"/>
      <c r="I22" s="422"/>
      <c r="J22" s="176"/>
      <c r="K22" s="325"/>
      <c r="L22" s="325"/>
      <c r="M22" s="325"/>
      <c r="N22" s="326"/>
      <c r="O22" s="327"/>
      <c r="P22" s="328"/>
      <c r="Q22" s="329"/>
      <c r="R22" s="65"/>
      <c r="S22" s="310"/>
      <c r="T22" s="259">
        <f>+O22+E22</f>
        <v>0</v>
      </c>
      <c r="U22" s="103"/>
      <c r="V22" s="104"/>
      <c r="W22" s="104"/>
      <c r="X22" s="104"/>
    </row>
    <row r="23" spans="1:24" s="75" customFormat="1" ht="81">
      <c r="A23" s="162" t="s">
        <v>454</v>
      </c>
      <c r="B23" s="162" t="s">
        <v>452</v>
      </c>
      <c r="C23" s="162"/>
      <c r="D23" s="163" t="s">
        <v>513</v>
      </c>
      <c r="E23" s="73">
        <f t="shared" si="0"/>
        <v>0</v>
      </c>
      <c r="F23" s="73"/>
      <c r="G23" s="71"/>
      <c r="H23" s="81"/>
      <c r="I23" s="420"/>
      <c r="J23" s="117"/>
      <c r="K23" s="71"/>
      <c r="L23" s="71"/>
      <c r="M23" s="71"/>
      <c r="N23" s="81"/>
      <c r="O23" s="117"/>
      <c r="P23" s="72"/>
      <c r="Q23" s="281"/>
      <c r="R23" s="65"/>
      <c r="S23" s="257"/>
      <c r="T23" s="130"/>
      <c r="U23" s="359">
        <v>-170000</v>
      </c>
      <c r="V23" s="74"/>
      <c r="W23" s="74"/>
      <c r="X23" s="74"/>
    </row>
    <row r="24" spans="1:24" s="75" customFormat="1" ht="81">
      <c r="A24" s="162" t="s">
        <v>453</v>
      </c>
      <c r="B24" s="162" t="s">
        <v>452</v>
      </c>
      <c r="C24" s="162"/>
      <c r="D24" s="163" t="s">
        <v>513</v>
      </c>
      <c r="E24" s="73">
        <f t="shared" si="0"/>
        <v>0</v>
      </c>
      <c r="F24" s="73"/>
      <c r="G24" s="71"/>
      <c r="H24" s="81"/>
      <c r="I24" s="420"/>
      <c r="J24" s="117"/>
      <c r="K24" s="71"/>
      <c r="L24" s="71"/>
      <c r="M24" s="71"/>
      <c r="N24" s="81"/>
      <c r="O24" s="117"/>
      <c r="P24" s="72"/>
      <c r="Q24" s="281"/>
      <c r="R24" s="65"/>
      <c r="S24" s="257"/>
      <c r="T24" s="130"/>
      <c r="U24" s="74"/>
      <c r="V24" s="74"/>
      <c r="W24" s="74"/>
      <c r="X24" s="74"/>
    </row>
    <row r="25" spans="1:24" s="23" customFormat="1" ht="20.25">
      <c r="A25" s="133" t="s">
        <v>468</v>
      </c>
      <c r="B25" s="133"/>
      <c r="C25" s="133"/>
      <c r="D25" s="233" t="s">
        <v>469</v>
      </c>
      <c r="E25" s="142">
        <f t="shared" si="0"/>
        <v>0</v>
      </c>
      <c r="F25" s="142"/>
      <c r="G25" s="53"/>
      <c r="H25" s="86"/>
      <c r="I25" s="421"/>
      <c r="J25" s="118"/>
      <c r="K25" s="53"/>
      <c r="L25" s="53"/>
      <c r="M25" s="53"/>
      <c r="N25" s="86"/>
      <c r="O25" s="269"/>
      <c r="P25" s="54"/>
      <c r="Q25" s="282"/>
      <c r="R25" s="65"/>
      <c r="S25" s="257"/>
      <c r="T25" s="130"/>
      <c r="U25" s="20"/>
      <c r="V25" s="22"/>
      <c r="W25" s="22"/>
      <c r="X25" s="22"/>
    </row>
    <row r="26" spans="1:24" s="23" customFormat="1" ht="37.5">
      <c r="A26" s="133" t="s">
        <v>470</v>
      </c>
      <c r="B26" s="133" t="s">
        <v>234</v>
      </c>
      <c r="C26" s="133"/>
      <c r="D26" s="233" t="s">
        <v>223</v>
      </c>
      <c r="E26" s="142">
        <f t="shared" si="0"/>
        <v>0</v>
      </c>
      <c r="F26" s="142"/>
      <c r="G26" s="53"/>
      <c r="H26" s="86"/>
      <c r="I26" s="421"/>
      <c r="J26" s="118"/>
      <c r="K26" s="53"/>
      <c r="L26" s="53"/>
      <c r="M26" s="53"/>
      <c r="N26" s="86"/>
      <c r="O26" s="269"/>
      <c r="P26" s="54"/>
      <c r="Q26" s="282"/>
      <c r="R26" s="65"/>
      <c r="S26" s="257"/>
      <c r="T26" s="130"/>
      <c r="U26" s="20"/>
      <c r="V26" s="22"/>
      <c r="W26" s="22"/>
      <c r="X26" s="22"/>
    </row>
    <row r="27" spans="1:24" s="23" customFormat="1" ht="20.25">
      <c r="A27" s="133" t="s">
        <v>471</v>
      </c>
      <c r="B27" s="133" t="s">
        <v>189</v>
      </c>
      <c r="C27" s="133"/>
      <c r="D27" s="233" t="s">
        <v>528</v>
      </c>
      <c r="E27" s="142">
        <f t="shared" si="0"/>
        <v>0</v>
      </c>
      <c r="F27" s="142"/>
      <c r="G27" s="53"/>
      <c r="H27" s="86"/>
      <c r="I27" s="421"/>
      <c r="J27" s="118"/>
      <c r="K27" s="53"/>
      <c r="L27" s="53"/>
      <c r="M27" s="53"/>
      <c r="N27" s="86"/>
      <c r="O27" s="269"/>
      <c r="P27" s="54"/>
      <c r="Q27" s="282"/>
      <c r="R27" s="65"/>
      <c r="S27" s="257"/>
      <c r="T27" s="130"/>
      <c r="U27" s="20"/>
      <c r="V27" s="22"/>
      <c r="W27" s="22"/>
      <c r="X27" s="22"/>
    </row>
    <row r="28" spans="1:24" s="23" customFormat="1" ht="20.25">
      <c r="A28" s="133" t="s">
        <v>187</v>
      </c>
      <c r="B28" s="133" t="s">
        <v>24</v>
      </c>
      <c r="C28" s="133"/>
      <c r="D28" s="233" t="s">
        <v>510</v>
      </c>
      <c r="E28" s="142">
        <f t="shared" si="0"/>
        <v>0</v>
      </c>
      <c r="F28" s="142"/>
      <c r="G28" s="53"/>
      <c r="H28" s="86"/>
      <c r="I28" s="421"/>
      <c r="J28" s="118"/>
      <c r="K28" s="53"/>
      <c r="L28" s="53"/>
      <c r="M28" s="53"/>
      <c r="N28" s="86"/>
      <c r="O28" s="269"/>
      <c r="P28" s="54"/>
      <c r="Q28" s="282"/>
      <c r="R28" s="65"/>
      <c r="S28" s="257"/>
      <c r="T28" s="130"/>
      <c r="U28" s="20"/>
      <c r="V28" s="22"/>
      <c r="W28" s="22"/>
      <c r="X28" s="22"/>
    </row>
    <row r="29" spans="1:24" s="23" customFormat="1" ht="37.5">
      <c r="A29" s="133" t="s">
        <v>472</v>
      </c>
      <c r="B29" s="133" t="s">
        <v>24</v>
      </c>
      <c r="C29" s="133"/>
      <c r="D29" s="233" t="s">
        <v>490</v>
      </c>
      <c r="E29" s="142">
        <f t="shared" si="0"/>
        <v>0</v>
      </c>
      <c r="F29" s="142"/>
      <c r="G29" s="53"/>
      <c r="H29" s="86"/>
      <c r="I29" s="421"/>
      <c r="J29" s="118"/>
      <c r="K29" s="53"/>
      <c r="L29" s="53"/>
      <c r="M29" s="53"/>
      <c r="N29" s="86"/>
      <c r="O29" s="269"/>
      <c r="P29" s="54"/>
      <c r="Q29" s="282"/>
      <c r="R29" s="65"/>
      <c r="S29" s="257"/>
      <c r="T29" s="130"/>
      <c r="U29" s="20"/>
      <c r="V29" s="22"/>
      <c r="W29" s="22"/>
      <c r="X29" s="22"/>
    </row>
    <row r="30" spans="1:24" s="296" customFormat="1" ht="60.75">
      <c r="A30" s="164" t="s">
        <v>142</v>
      </c>
      <c r="B30" s="164" t="s">
        <v>277</v>
      </c>
      <c r="C30" s="164"/>
      <c r="D30" s="169" t="s">
        <v>191</v>
      </c>
      <c r="E30" s="197">
        <f t="shared" si="0"/>
        <v>0</v>
      </c>
      <c r="F30" s="197"/>
      <c r="G30" s="191"/>
      <c r="H30" s="192"/>
      <c r="I30" s="423"/>
      <c r="J30" s="193"/>
      <c r="K30" s="191"/>
      <c r="L30" s="191"/>
      <c r="M30" s="191"/>
      <c r="N30" s="192"/>
      <c r="O30" s="193"/>
      <c r="P30" s="194"/>
      <c r="Q30" s="283"/>
      <c r="R30" s="65"/>
      <c r="S30" s="257"/>
      <c r="T30" s="130">
        <v>255906100</v>
      </c>
      <c r="U30" s="297">
        <v>-4712180</v>
      </c>
      <c r="V30" s="298"/>
      <c r="W30" s="298"/>
      <c r="X30" s="298"/>
    </row>
    <row r="31" spans="1:24" s="296" customFormat="1" ht="60.75">
      <c r="A31" s="164" t="s">
        <v>270</v>
      </c>
      <c r="B31" s="164" t="s">
        <v>277</v>
      </c>
      <c r="C31" s="164"/>
      <c r="D31" s="163" t="s">
        <v>191</v>
      </c>
      <c r="E31" s="197">
        <f t="shared" si="0"/>
        <v>0</v>
      </c>
      <c r="F31" s="197"/>
      <c r="G31" s="191"/>
      <c r="H31" s="192"/>
      <c r="I31" s="423"/>
      <c r="J31" s="193"/>
      <c r="K31" s="191"/>
      <c r="L31" s="191"/>
      <c r="M31" s="191"/>
      <c r="N31" s="192"/>
      <c r="O31" s="193"/>
      <c r="P31" s="194"/>
      <c r="Q31" s="283"/>
      <c r="R31" s="65"/>
      <c r="S31" s="257"/>
      <c r="T31" s="130">
        <v>255906100</v>
      </c>
      <c r="U31" s="297"/>
      <c r="V31" s="298"/>
      <c r="W31" s="298"/>
      <c r="X31" s="298"/>
    </row>
    <row r="32" spans="1:24" s="127" customFormat="1" ht="75">
      <c r="A32" s="133" t="s">
        <v>529</v>
      </c>
      <c r="B32" s="133" t="s">
        <v>532</v>
      </c>
      <c r="C32" s="133"/>
      <c r="D32" s="233" t="s">
        <v>530</v>
      </c>
      <c r="E32" s="142">
        <f t="shared" si="0"/>
        <v>0</v>
      </c>
      <c r="F32" s="142"/>
      <c r="G32" s="195"/>
      <c r="H32" s="179"/>
      <c r="I32" s="424"/>
      <c r="J32" s="196"/>
      <c r="K32" s="195"/>
      <c r="L32" s="195"/>
      <c r="M32" s="195"/>
      <c r="N32" s="179"/>
      <c r="O32" s="270"/>
      <c r="P32" s="150"/>
      <c r="Q32" s="284"/>
      <c r="R32" s="65"/>
      <c r="S32" s="257"/>
      <c r="T32" s="130">
        <v>47657579</v>
      </c>
      <c r="U32" s="128"/>
      <c r="V32" s="128"/>
      <c r="W32" s="128"/>
      <c r="X32" s="128"/>
    </row>
    <row r="33" spans="1:24" s="127" customFormat="1" ht="75">
      <c r="A33" s="133" t="s">
        <v>531</v>
      </c>
      <c r="B33" s="133" t="s">
        <v>374</v>
      </c>
      <c r="C33" s="133"/>
      <c r="D33" s="233" t="s">
        <v>253</v>
      </c>
      <c r="E33" s="142">
        <f t="shared" si="0"/>
        <v>0</v>
      </c>
      <c r="F33" s="142"/>
      <c r="G33" s="195"/>
      <c r="H33" s="179"/>
      <c r="I33" s="424"/>
      <c r="J33" s="196"/>
      <c r="K33" s="195"/>
      <c r="L33" s="195"/>
      <c r="M33" s="195"/>
      <c r="N33" s="179"/>
      <c r="O33" s="270"/>
      <c r="P33" s="150"/>
      <c r="Q33" s="284"/>
      <c r="R33" s="65"/>
      <c r="S33" s="257"/>
      <c r="T33" s="130">
        <v>16769159</v>
      </c>
      <c r="U33" s="128"/>
      <c r="V33" s="128"/>
      <c r="W33" s="128"/>
      <c r="X33" s="128"/>
    </row>
    <row r="34" spans="1:24" s="127" customFormat="1" ht="112.5">
      <c r="A34" s="133" t="s">
        <v>254</v>
      </c>
      <c r="B34" s="133" t="s">
        <v>539</v>
      </c>
      <c r="C34" s="133"/>
      <c r="D34" s="233" t="s">
        <v>255</v>
      </c>
      <c r="E34" s="142">
        <f t="shared" si="0"/>
        <v>0</v>
      </c>
      <c r="F34" s="142"/>
      <c r="G34" s="195"/>
      <c r="H34" s="179"/>
      <c r="I34" s="424"/>
      <c r="J34" s="196"/>
      <c r="K34" s="195"/>
      <c r="L34" s="195"/>
      <c r="M34" s="195"/>
      <c r="N34" s="179"/>
      <c r="O34" s="270"/>
      <c r="P34" s="150"/>
      <c r="Q34" s="284"/>
      <c r="R34" s="65"/>
      <c r="S34" s="257"/>
      <c r="T34" s="130">
        <v>44713114</v>
      </c>
      <c r="U34" s="128"/>
      <c r="V34" s="128"/>
      <c r="W34" s="128"/>
      <c r="X34" s="128"/>
    </row>
    <row r="35" spans="1:24" s="127" customFormat="1" ht="150">
      <c r="A35" s="133" t="s">
        <v>256</v>
      </c>
      <c r="B35" s="133" t="s">
        <v>540</v>
      </c>
      <c r="C35" s="133"/>
      <c r="D35" s="252" t="s">
        <v>193</v>
      </c>
      <c r="E35" s="142">
        <f t="shared" si="0"/>
        <v>0</v>
      </c>
      <c r="F35" s="142"/>
      <c r="G35" s="195"/>
      <c r="H35" s="179"/>
      <c r="I35" s="424"/>
      <c r="J35" s="196"/>
      <c r="K35" s="195"/>
      <c r="L35" s="195"/>
      <c r="M35" s="195"/>
      <c r="N35" s="179"/>
      <c r="O35" s="270"/>
      <c r="P35" s="150"/>
      <c r="Q35" s="284"/>
      <c r="R35" s="65"/>
      <c r="S35" s="257"/>
      <c r="T35" s="130">
        <v>18871915</v>
      </c>
      <c r="U35" s="128"/>
      <c r="V35" s="128"/>
      <c r="W35" s="128"/>
      <c r="X35" s="128"/>
    </row>
    <row r="36" spans="1:24" s="127" customFormat="1" ht="75">
      <c r="A36" s="133" t="s">
        <v>257</v>
      </c>
      <c r="B36" s="133" t="s">
        <v>37</v>
      </c>
      <c r="C36" s="133"/>
      <c r="D36" s="233" t="s">
        <v>258</v>
      </c>
      <c r="E36" s="142">
        <f t="shared" si="0"/>
        <v>0</v>
      </c>
      <c r="F36" s="142"/>
      <c r="G36" s="195"/>
      <c r="H36" s="179"/>
      <c r="I36" s="424"/>
      <c r="J36" s="196"/>
      <c r="K36" s="195"/>
      <c r="L36" s="195"/>
      <c r="M36" s="195"/>
      <c r="N36" s="179"/>
      <c r="O36" s="270"/>
      <c r="P36" s="150"/>
      <c r="Q36" s="284"/>
      <c r="R36" s="65"/>
      <c r="S36" s="257"/>
      <c r="T36" s="130">
        <v>15487086</v>
      </c>
      <c r="U36" s="128"/>
      <c r="V36" s="128"/>
      <c r="W36" s="128"/>
      <c r="X36" s="128"/>
    </row>
    <row r="37" spans="1:24" s="127" customFormat="1" ht="37.5">
      <c r="A37" s="133" t="s">
        <v>259</v>
      </c>
      <c r="B37" s="133" t="s">
        <v>96</v>
      </c>
      <c r="C37" s="133"/>
      <c r="D37" s="233" t="s">
        <v>260</v>
      </c>
      <c r="E37" s="142">
        <f t="shared" si="0"/>
        <v>0</v>
      </c>
      <c r="F37" s="142"/>
      <c r="G37" s="195"/>
      <c r="H37" s="179"/>
      <c r="I37" s="424"/>
      <c r="J37" s="196"/>
      <c r="K37" s="195"/>
      <c r="L37" s="195"/>
      <c r="M37" s="195"/>
      <c r="N37" s="179"/>
      <c r="O37" s="270"/>
      <c r="P37" s="150"/>
      <c r="Q37" s="284"/>
      <c r="R37" s="65"/>
      <c r="S37" s="257"/>
      <c r="T37" s="130">
        <v>74450900</v>
      </c>
      <c r="U37" s="128"/>
      <c r="V37" s="128"/>
      <c r="W37" s="128"/>
      <c r="X37" s="128"/>
    </row>
    <row r="38" spans="1:24" s="127" customFormat="1" ht="39" customHeight="1">
      <c r="A38" s="133" t="s">
        <v>261</v>
      </c>
      <c r="B38" s="133" t="s">
        <v>38</v>
      </c>
      <c r="C38" s="133"/>
      <c r="D38" s="233" t="s">
        <v>515</v>
      </c>
      <c r="E38" s="142">
        <f t="shared" si="0"/>
        <v>0</v>
      </c>
      <c r="F38" s="142"/>
      <c r="G38" s="195"/>
      <c r="H38" s="179"/>
      <c r="I38" s="424"/>
      <c r="J38" s="196"/>
      <c r="K38" s="195"/>
      <c r="L38" s="195"/>
      <c r="M38" s="195"/>
      <c r="N38" s="179"/>
      <c r="O38" s="270"/>
      <c r="P38" s="150"/>
      <c r="Q38" s="284"/>
      <c r="R38" s="65"/>
      <c r="S38" s="257"/>
      <c r="T38" s="130">
        <v>14855568</v>
      </c>
      <c r="U38" s="128"/>
      <c r="V38" s="128"/>
      <c r="W38" s="128"/>
      <c r="X38" s="128"/>
    </row>
    <row r="39" spans="1:24" s="127" customFormat="1" ht="93.75">
      <c r="A39" s="133" t="s">
        <v>262</v>
      </c>
      <c r="B39" s="133" t="s">
        <v>188</v>
      </c>
      <c r="C39" s="133"/>
      <c r="D39" s="233" t="s">
        <v>516</v>
      </c>
      <c r="E39" s="142">
        <f t="shared" si="0"/>
        <v>0</v>
      </c>
      <c r="F39" s="142"/>
      <c r="G39" s="195"/>
      <c r="H39" s="179"/>
      <c r="I39" s="424"/>
      <c r="J39" s="196"/>
      <c r="K39" s="195"/>
      <c r="L39" s="195"/>
      <c r="M39" s="195"/>
      <c r="N39" s="179"/>
      <c r="O39" s="270"/>
      <c r="P39" s="150"/>
      <c r="Q39" s="284"/>
      <c r="R39" s="65"/>
      <c r="S39" s="257"/>
      <c r="T39" s="130">
        <v>14415796</v>
      </c>
      <c r="U39" s="128"/>
      <c r="V39" s="128"/>
      <c r="W39" s="128"/>
      <c r="X39" s="128"/>
    </row>
    <row r="40" spans="1:24" s="127" customFormat="1" ht="56.25">
      <c r="A40" s="133" t="s">
        <v>263</v>
      </c>
      <c r="B40" s="133" t="s">
        <v>54</v>
      </c>
      <c r="C40" s="133"/>
      <c r="D40" s="233" t="s">
        <v>264</v>
      </c>
      <c r="E40" s="142">
        <f t="shared" si="0"/>
        <v>0</v>
      </c>
      <c r="F40" s="142"/>
      <c r="G40" s="195"/>
      <c r="H40" s="179"/>
      <c r="I40" s="424"/>
      <c r="J40" s="196"/>
      <c r="K40" s="195"/>
      <c r="L40" s="195"/>
      <c r="M40" s="195"/>
      <c r="N40" s="179"/>
      <c r="O40" s="270"/>
      <c r="P40" s="150"/>
      <c r="Q40" s="284"/>
      <c r="R40" s="65"/>
      <c r="S40" s="257"/>
      <c r="T40" s="130">
        <v>811727</v>
      </c>
      <c r="U40" s="128"/>
      <c r="V40" s="128"/>
      <c r="W40" s="128"/>
      <c r="X40" s="128"/>
    </row>
    <row r="41" spans="1:24" s="127" customFormat="1" ht="18.75">
      <c r="A41" s="133" t="s">
        <v>265</v>
      </c>
      <c r="B41" s="133" t="s">
        <v>55</v>
      </c>
      <c r="C41" s="133"/>
      <c r="D41" s="233" t="s">
        <v>266</v>
      </c>
      <c r="E41" s="142">
        <f t="shared" si="0"/>
        <v>0</v>
      </c>
      <c r="F41" s="142"/>
      <c r="G41" s="195"/>
      <c r="H41" s="179"/>
      <c r="I41" s="424"/>
      <c r="J41" s="196"/>
      <c r="K41" s="195"/>
      <c r="L41" s="195"/>
      <c r="M41" s="195"/>
      <c r="N41" s="179"/>
      <c r="O41" s="270"/>
      <c r="P41" s="150"/>
      <c r="Q41" s="284"/>
      <c r="R41" s="65"/>
      <c r="S41" s="257"/>
      <c r="T41" s="130">
        <v>2940432</v>
      </c>
      <c r="U41" s="128"/>
      <c r="V41" s="128"/>
      <c r="W41" s="128"/>
      <c r="X41" s="128"/>
    </row>
    <row r="42" spans="1:24" s="21" customFormat="1" ht="56.25">
      <c r="A42" s="133" t="s">
        <v>473</v>
      </c>
      <c r="B42" s="133" t="s">
        <v>56</v>
      </c>
      <c r="C42" s="133"/>
      <c r="D42" s="233" t="s">
        <v>474</v>
      </c>
      <c r="E42" s="142">
        <f t="shared" si="0"/>
        <v>0</v>
      </c>
      <c r="F42" s="142"/>
      <c r="G42" s="195"/>
      <c r="H42" s="179"/>
      <c r="I42" s="424"/>
      <c r="J42" s="196"/>
      <c r="K42" s="195"/>
      <c r="L42" s="195"/>
      <c r="M42" s="195"/>
      <c r="N42" s="266"/>
      <c r="O42" s="125"/>
      <c r="P42" s="189"/>
      <c r="Q42" s="285"/>
      <c r="R42" s="65"/>
      <c r="S42" s="257"/>
      <c r="T42" s="130"/>
      <c r="U42" s="20"/>
      <c r="V42" s="20"/>
      <c r="W42" s="20"/>
      <c r="X42" s="20"/>
    </row>
    <row r="43" spans="1:24" s="21" customFormat="1" ht="37.5">
      <c r="A43" s="133" t="s">
        <v>267</v>
      </c>
      <c r="B43" s="133" t="s">
        <v>56</v>
      </c>
      <c r="C43" s="133"/>
      <c r="D43" s="233" t="s">
        <v>268</v>
      </c>
      <c r="E43" s="142">
        <f t="shared" si="0"/>
        <v>0</v>
      </c>
      <c r="F43" s="142"/>
      <c r="G43" s="195"/>
      <c r="H43" s="179"/>
      <c r="I43" s="424"/>
      <c r="J43" s="196"/>
      <c r="K43" s="195"/>
      <c r="L43" s="195"/>
      <c r="M43" s="195"/>
      <c r="N43" s="266"/>
      <c r="O43" s="125"/>
      <c r="P43" s="189"/>
      <c r="Q43" s="285"/>
      <c r="R43" s="65"/>
      <c r="S43" s="257"/>
      <c r="T43" s="130"/>
      <c r="U43" s="20"/>
      <c r="V43" s="20"/>
      <c r="W43" s="20"/>
      <c r="X43" s="20"/>
    </row>
    <row r="44" spans="1:24" s="21" customFormat="1" ht="37.5">
      <c r="A44" s="133" t="s">
        <v>475</v>
      </c>
      <c r="B44" s="133"/>
      <c r="C44" s="133"/>
      <c r="D44" s="233" t="s">
        <v>476</v>
      </c>
      <c r="E44" s="142">
        <f t="shared" si="0"/>
        <v>0</v>
      </c>
      <c r="F44" s="142"/>
      <c r="G44" s="195"/>
      <c r="H44" s="179"/>
      <c r="I44" s="424"/>
      <c r="J44" s="196"/>
      <c r="K44" s="195"/>
      <c r="L44" s="195"/>
      <c r="M44" s="195"/>
      <c r="N44" s="266"/>
      <c r="O44" s="125"/>
      <c r="P44" s="189"/>
      <c r="Q44" s="285"/>
      <c r="R44" s="65"/>
      <c r="S44" s="257"/>
      <c r="T44" s="130"/>
      <c r="U44" s="20"/>
      <c r="V44" s="20"/>
      <c r="W44" s="20"/>
      <c r="X44" s="20"/>
    </row>
    <row r="45" spans="1:24" s="17" customFormat="1" ht="56.25">
      <c r="A45" s="133" t="s">
        <v>517</v>
      </c>
      <c r="B45" s="133" t="s">
        <v>57</v>
      </c>
      <c r="C45" s="133"/>
      <c r="D45" s="253" t="s">
        <v>518</v>
      </c>
      <c r="E45" s="142">
        <f t="shared" si="0"/>
        <v>0</v>
      </c>
      <c r="F45" s="142"/>
      <c r="G45" s="195"/>
      <c r="H45" s="179"/>
      <c r="I45" s="424"/>
      <c r="J45" s="196"/>
      <c r="K45" s="195"/>
      <c r="L45" s="195"/>
      <c r="M45" s="195"/>
      <c r="N45" s="179"/>
      <c r="O45" s="270"/>
      <c r="P45" s="150"/>
      <c r="Q45" s="284"/>
      <c r="R45" s="65"/>
      <c r="S45" s="257"/>
      <c r="T45" s="130">
        <v>4623924</v>
      </c>
      <c r="U45" s="16"/>
      <c r="V45" s="16"/>
      <c r="W45" s="16"/>
      <c r="X45" s="16"/>
    </row>
    <row r="46" spans="1:24" s="27" customFormat="1" ht="60.75">
      <c r="A46" s="162" t="s">
        <v>143</v>
      </c>
      <c r="B46" s="162" t="s">
        <v>280</v>
      </c>
      <c r="C46" s="162"/>
      <c r="D46" s="169" t="s">
        <v>359</v>
      </c>
      <c r="E46" s="197">
        <f t="shared" si="0"/>
        <v>0</v>
      </c>
      <c r="F46" s="197"/>
      <c r="G46" s="191"/>
      <c r="H46" s="192"/>
      <c r="I46" s="423"/>
      <c r="J46" s="193"/>
      <c r="K46" s="191"/>
      <c r="L46" s="191"/>
      <c r="M46" s="191"/>
      <c r="N46" s="192"/>
      <c r="O46" s="193"/>
      <c r="P46" s="194"/>
      <c r="Q46" s="283"/>
      <c r="R46" s="65"/>
      <c r="S46" s="257"/>
      <c r="T46" s="130">
        <f aca="true" t="shared" si="1" ref="T46:T51">+O46+E46</f>
        <v>0</v>
      </c>
      <c r="U46" s="360">
        <v>1843800</v>
      </c>
      <c r="V46" s="26"/>
      <c r="W46" s="26"/>
      <c r="X46" s="26"/>
    </row>
    <row r="47" spans="1:24" s="27" customFormat="1" ht="60.75">
      <c r="A47" s="162" t="s">
        <v>347</v>
      </c>
      <c r="B47" s="162" t="s">
        <v>280</v>
      </c>
      <c r="C47" s="162"/>
      <c r="D47" s="169" t="s">
        <v>359</v>
      </c>
      <c r="E47" s="197">
        <f t="shared" si="0"/>
        <v>0</v>
      </c>
      <c r="F47" s="197"/>
      <c r="G47" s="191"/>
      <c r="H47" s="192"/>
      <c r="I47" s="423"/>
      <c r="J47" s="193"/>
      <c r="K47" s="191"/>
      <c r="L47" s="191"/>
      <c r="M47" s="191"/>
      <c r="N47" s="192"/>
      <c r="O47" s="193"/>
      <c r="P47" s="194"/>
      <c r="Q47" s="283"/>
      <c r="R47" s="65"/>
      <c r="S47" s="257"/>
      <c r="T47" s="130">
        <f t="shared" si="1"/>
        <v>0</v>
      </c>
      <c r="U47" s="26"/>
      <c r="V47" s="26"/>
      <c r="W47" s="26"/>
      <c r="X47" s="26"/>
    </row>
    <row r="48" spans="1:24" s="27" customFormat="1" ht="75">
      <c r="A48" s="138" t="s">
        <v>477</v>
      </c>
      <c r="B48" s="138" t="s">
        <v>37</v>
      </c>
      <c r="C48" s="138"/>
      <c r="D48" s="87" t="s">
        <v>258</v>
      </c>
      <c r="E48" s="198">
        <f t="shared" si="0"/>
        <v>0</v>
      </c>
      <c r="F48" s="198"/>
      <c r="G48" s="198"/>
      <c r="H48" s="149"/>
      <c r="I48" s="425"/>
      <c r="J48" s="125"/>
      <c r="K48" s="85"/>
      <c r="L48" s="85"/>
      <c r="M48" s="85"/>
      <c r="N48" s="110"/>
      <c r="O48" s="121"/>
      <c r="P48" s="122"/>
      <c r="Q48" s="286"/>
      <c r="R48" s="65"/>
      <c r="S48" s="257"/>
      <c r="T48" s="130">
        <f t="shared" si="1"/>
        <v>0</v>
      </c>
      <c r="U48" s="26"/>
      <c r="V48" s="26"/>
      <c r="W48" s="26"/>
      <c r="X48" s="26"/>
    </row>
    <row r="49" spans="1:24" s="27" customFormat="1" ht="37.5">
      <c r="A49" s="138" t="s">
        <v>479</v>
      </c>
      <c r="B49" s="138"/>
      <c r="C49" s="138"/>
      <c r="D49" s="87" t="s">
        <v>31</v>
      </c>
      <c r="E49" s="198">
        <f t="shared" si="0"/>
        <v>0</v>
      </c>
      <c r="F49" s="198"/>
      <c r="G49" s="198"/>
      <c r="H49" s="149"/>
      <c r="I49" s="425"/>
      <c r="J49" s="125"/>
      <c r="K49" s="85"/>
      <c r="L49" s="85"/>
      <c r="M49" s="85"/>
      <c r="N49" s="110"/>
      <c r="O49" s="121"/>
      <c r="P49" s="122"/>
      <c r="Q49" s="286"/>
      <c r="R49" s="65"/>
      <c r="S49" s="257"/>
      <c r="T49" s="130"/>
      <c r="U49" s="26"/>
      <c r="V49" s="26"/>
      <c r="W49" s="26"/>
      <c r="X49" s="26"/>
    </row>
    <row r="50" spans="1:24" s="106" customFormat="1" ht="56.25">
      <c r="A50" s="316" t="s">
        <v>522</v>
      </c>
      <c r="B50" s="316" t="s">
        <v>533</v>
      </c>
      <c r="C50" s="316"/>
      <c r="D50" s="254" t="s">
        <v>523</v>
      </c>
      <c r="E50" s="318">
        <f t="shared" si="0"/>
        <v>0</v>
      </c>
      <c r="F50" s="318"/>
      <c r="G50" s="318"/>
      <c r="H50" s="319"/>
      <c r="I50" s="426"/>
      <c r="J50" s="221"/>
      <c r="K50" s="214"/>
      <c r="L50" s="214"/>
      <c r="M50" s="214"/>
      <c r="N50" s="215"/>
      <c r="O50" s="221"/>
      <c r="P50" s="222"/>
      <c r="Q50" s="293"/>
      <c r="R50" s="404"/>
      <c r="S50" s="310"/>
      <c r="T50" s="259">
        <f t="shared" si="1"/>
        <v>0</v>
      </c>
      <c r="U50" s="98"/>
      <c r="V50" s="98"/>
      <c r="W50" s="98"/>
      <c r="X50" s="98"/>
    </row>
    <row r="51" spans="1:24" s="106" customFormat="1" ht="37.5">
      <c r="A51" s="316" t="s">
        <v>524</v>
      </c>
      <c r="B51" s="316" t="s">
        <v>535</v>
      </c>
      <c r="C51" s="316"/>
      <c r="D51" s="254" t="s">
        <v>521</v>
      </c>
      <c r="E51" s="318">
        <f t="shared" si="0"/>
        <v>0</v>
      </c>
      <c r="F51" s="318"/>
      <c r="G51" s="318"/>
      <c r="H51" s="319"/>
      <c r="I51" s="426"/>
      <c r="J51" s="221"/>
      <c r="K51" s="214"/>
      <c r="L51" s="214"/>
      <c r="M51" s="214"/>
      <c r="N51" s="215"/>
      <c r="O51" s="221"/>
      <c r="P51" s="222"/>
      <c r="Q51" s="293"/>
      <c r="R51" s="404"/>
      <c r="S51" s="310"/>
      <c r="T51" s="259">
        <f t="shared" si="1"/>
        <v>0</v>
      </c>
      <c r="U51" s="98"/>
      <c r="V51" s="98"/>
      <c r="W51" s="98"/>
      <c r="X51" s="98"/>
    </row>
    <row r="52" spans="1:24" s="106" customFormat="1" ht="37.5">
      <c r="A52" s="316" t="s">
        <v>520</v>
      </c>
      <c r="B52" s="316" t="s">
        <v>320</v>
      </c>
      <c r="C52" s="316"/>
      <c r="D52" s="254" t="s">
        <v>521</v>
      </c>
      <c r="E52" s="317">
        <f t="shared" si="0"/>
        <v>0</v>
      </c>
      <c r="F52" s="317"/>
      <c r="G52" s="318"/>
      <c r="H52" s="319"/>
      <c r="I52" s="426"/>
      <c r="J52" s="221"/>
      <c r="K52" s="214"/>
      <c r="L52" s="214"/>
      <c r="M52" s="214"/>
      <c r="N52" s="215"/>
      <c r="O52" s="221"/>
      <c r="P52" s="222"/>
      <c r="Q52" s="293"/>
      <c r="R52" s="404"/>
      <c r="S52" s="310"/>
      <c r="T52" s="259"/>
      <c r="U52" s="98"/>
      <c r="V52" s="98"/>
      <c r="W52" s="98"/>
      <c r="X52" s="98"/>
    </row>
    <row r="53" spans="1:24" s="27" customFormat="1" ht="18.75">
      <c r="A53" s="129" t="s">
        <v>32</v>
      </c>
      <c r="B53" s="129" t="s">
        <v>534</v>
      </c>
      <c r="C53" s="129"/>
      <c r="D53" s="132" t="s">
        <v>510</v>
      </c>
      <c r="E53" s="151">
        <f t="shared" si="0"/>
        <v>0</v>
      </c>
      <c r="F53" s="151"/>
      <c r="G53" s="198"/>
      <c r="H53" s="149"/>
      <c r="I53" s="425"/>
      <c r="J53" s="121"/>
      <c r="K53" s="85"/>
      <c r="L53" s="85"/>
      <c r="M53" s="85"/>
      <c r="N53" s="110"/>
      <c r="O53" s="121"/>
      <c r="P53" s="122"/>
      <c r="Q53" s="286"/>
      <c r="R53" s="65"/>
      <c r="S53" s="257"/>
      <c r="T53" s="130"/>
      <c r="U53" s="26"/>
      <c r="V53" s="26"/>
      <c r="W53" s="26"/>
      <c r="X53" s="26"/>
    </row>
    <row r="54" spans="1:24" s="27" customFormat="1" ht="112.5">
      <c r="A54" s="129" t="s">
        <v>525</v>
      </c>
      <c r="B54" s="129" t="s">
        <v>45</v>
      </c>
      <c r="C54" s="129"/>
      <c r="D54" s="132" t="s">
        <v>341</v>
      </c>
      <c r="E54" s="151">
        <f t="shared" si="0"/>
        <v>0</v>
      </c>
      <c r="F54" s="151"/>
      <c r="G54" s="198"/>
      <c r="H54" s="149"/>
      <c r="I54" s="425"/>
      <c r="J54" s="121"/>
      <c r="K54" s="85"/>
      <c r="L54" s="85"/>
      <c r="M54" s="85"/>
      <c r="N54" s="110"/>
      <c r="O54" s="121"/>
      <c r="P54" s="122"/>
      <c r="Q54" s="286"/>
      <c r="R54" s="65"/>
      <c r="S54" s="257"/>
      <c r="T54" s="130"/>
      <c r="U54" s="26"/>
      <c r="V54" s="26"/>
      <c r="W54" s="26"/>
      <c r="X54" s="26"/>
    </row>
    <row r="55" spans="1:24" s="27" customFormat="1" ht="37.5">
      <c r="A55" s="129" t="s">
        <v>33</v>
      </c>
      <c r="B55" s="129"/>
      <c r="C55" s="129"/>
      <c r="D55" s="132" t="s">
        <v>476</v>
      </c>
      <c r="E55" s="151">
        <f t="shared" si="0"/>
        <v>0</v>
      </c>
      <c r="F55" s="151"/>
      <c r="G55" s="198"/>
      <c r="H55" s="149"/>
      <c r="I55" s="425"/>
      <c r="J55" s="121"/>
      <c r="K55" s="85"/>
      <c r="L55" s="85"/>
      <c r="M55" s="85"/>
      <c r="N55" s="110"/>
      <c r="O55" s="121"/>
      <c r="P55" s="122"/>
      <c r="Q55" s="286"/>
      <c r="R55" s="65"/>
      <c r="S55" s="257"/>
      <c r="T55" s="130"/>
      <c r="U55" s="26"/>
      <c r="V55" s="26"/>
      <c r="W55" s="26"/>
      <c r="X55" s="26"/>
    </row>
    <row r="56" spans="1:24" s="106" customFormat="1" ht="56.25">
      <c r="A56" s="316" t="s">
        <v>194</v>
      </c>
      <c r="B56" s="316" t="s">
        <v>410</v>
      </c>
      <c r="C56" s="316"/>
      <c r="D56" s="254" t="s">
        <v>209</v>
      </c>
      <c r="E56" s="317">
        <f t="shared" si="0"/>
        <v>0</v>
      </c>
      <c r="F56" s="317"/>
      <c r="G56" s="318"/>
      <c r="H56" s="319"/>
      <c r="I56" s="426"/>
      <c r="J56" s="221"/>
      <c r="K56" s="214"/>
      <c r="L56" s="214"/>
      <c r="M56" s="214"/>
      <c r="N56" s="215"/>
      <c r="O56" s="221"/>
      <c r="P56" s="222"/>
      <c r="Q56" s="293"/>
      <c r="R56" s="404"/>
      <c r="S56" s="310"/>
      <c r="T56" s="259"/>
      <c r="U56" s="98"/>
      <c r="V56" s="98"/>
      <c r="W56" s="98"/>
      <c r="X56" s="98"/>
    </row>
    <row r="57" spans="1:24" s="106" customFormat="1" ht="56.25">
      <c r="A57" s="316" t="s">
        <v>197</v>
      </c>
      <c r="B57" s="316" t="s">
        <v>212</v>
      </c>
      <c r="C57" s="316"/>
      <c r="D57" s="254" t="s">
        <v>161</v>
      </c>
      <c r="E57" s="317">
        <f t="shared" si="0"/>
        <v>0</v>
      </c>
      <c r="F57" s="317"/>
      <c r="G57" s="318"/>
      <c r="H57" s="319"/>
      <c r="I57" s="426"/>
      <c r="J57" s="221"/>
      <c r="K57" s="214"/>
      <c r="L57" s="214"/>
      <c r="M57" s="214"/>
      <c r="N57" s="215"/>
      <c r="O57" s="221"/>
      <c r="P57" s="222"/>
      <c r="Q57" s="293"/>
      <c r="R57" s="404"/>
      <c r="S57" s="310"/>
      <c r="T57" s="259"/>
      <c r="U57" s="98"/>
      <c r="V57" s="98"/>
      <c r="W57" s="98"/>
      <c r="X57" s="98"/>
    </row>
    <row r="58" spans="1:24" s="27" customFormat="1" ht="56.25">
      <c r="A58" s="129" t="s">
        <v>34</v>
      </c>
      <c r="B58" s="129"/>
      <c r="C58" s="129"/>
      <c r="D58" s="132" t="s">
        <v>245</v>
      </c>
      <c r="E58" s="151">
        <f t="shared" si="0"/>
        <v>0</v>
      </c>
      <c r="F58" s="151"/>
      <c r="G58" s="198"/>
      <c r="H58" s="149"/>
      <c r="I58" s="425"/>
      <c r="J58" s="121"/>
      <c r="K58" s="85"/>
      <c r="L58" s="85"/>
      <c r="M58" s="85"/>
      <c r="N58" s="110"/>
      <c r="O58" s="121"/>
      <c r="P58" s="122"/>
      <c r="Q58" s="286"/>
      <c r="R58" s="65"/>
      <c r="S58" s="257"/>
      <c r="T58" s="130"/>
      <c r="U58" s="26"/>
      <c r="V58" s="26"/>
      <c r="W58" s="26"/>
      <c r="X58" s="26"/>
    </row>
    <row r="59" spans="1:24" s="106" customFormat="1" ht="37.5">
      <c r="A59" s="316" t="s">
        <v>195</v>
      </c>
      <c r="B59" s="316" t="s">
        <v>411</v>
      </c>
      <c r="C59" s="316"/>
      <c r="D59" s="254" t="s">
        <v>386</v>
      </c>
      <c r="E59" s="317">
        <f t="shared" si="0"/>
        <v>0</v>
      </c>
      <c r="F59" s="317"/>
      <c r="G59" s="318"/>
      <c r="H59" s="319"/>
      <c r="I59" s="426"/>
      <c r="J59" s="221"/>
      <c r="K59" s="214"/>
      <c r="L59" s="214"/>
      <c r="M59" s="214"/>
      <c r="N59" s="215"/>
      <c r="O59" s="221"/>
      <c r="P59" s="222"/>
      <c r="Q59" s="293"/>
      <c r="R59" s="404"/>
      <c r="S59" s="310"/>
      <c r="T59" s="259"/>
      <c r="U59" s="98"/>
      <c r="V59" s="98"/>
      <c r="W59" s="98"/>
      <c r="X59" s="98"/>
    </row>
    <row r="60" spans="1:24" s="106" customFormat="1" ht="56.25">
      <c r="A60" s="316" t="s">
        <v>196</v>
      </c>
      <c r="B60" s="316" t="s">
        <v>210</v>
      </c>
      <c r="C60" s="316"/>
      <c r="D60" s="254" t="s">
        <v>211</v>
      </c>
      <c r="E60" s="317">
        <f t="shared" si="0"/>
        <v>0</v>
      </c>
      <c r="F60" s="317"/>
      <c r="G60" s="318"/>
      <c r="H60" s="319"/>
      <c r="I60" s="426"/>
      <c r="J60" s="221"/>
      <c r="K60" s="214"/>
      <c r="L60" s="214"/>
      <c r="M60" s="214"/>
      <c r="N60" s="215"/>
      <c r="O60" s="221"/>
      <c r="P60" s="222"/>
      <c r="Q60" s="293"/>
      <c r="R60" s="404"/>
      <c r="S60" s="310"/>
      <c r="T60" s="259"/>
      <c r="U60" s="98"/>
      <c r="V60" s="98"/>
      <c r="W60" s="98"/>
      <c r="X60" s="98"/>
    </row>
    <row r="61" spans="1:24" s="27" customFormat="1" ht="37.5">
      <c r="A61" s="129" t="s">
        <v>246</v>
      </c>
      <c r="B61" s="129"/>
      <c r="C61" s="129"/>
      <c r="D61" s="132" t="s">
        <v>247</v>
      </c>
      <c r="E61" s="151">
        <f t="shared" si="0"/>
        <v>0</v>
      </c>
      <c r="F61" s="151"/>
      <c r="G61" s="198"/>
      <c r="H61" s="149"/>
      <c r="I61" s="425"/>
      <c r="J61" s="121"/>
      <c r="K61" s="85"/>
      <c r="L61" s="85"/>
      <c r="M61" s="85"/>
      <c r="N61" s="110"/>
      <c r="O61" s="121"/>
      <c r="P61" s="122"/>
      <c r="Q61" s="286"/>
      <c r="R61" s="65"/>
      <c r="S61" s="257"/>
      <c r="T61" s="130"/>
      <c r="U61" s="26"/>
      <c r="V61" s="26"/>
      <c r="W61" s="26"/>
      <c r="X61" s="26"/>
    </row>
    <row r="62" spans="1:24" s="106" customFormat="1" ht="56.25">
      <c r="A62" s="316" t="s">
        <v>198</v>
      </c>
      <c r="B62" s="316" t="s">
        <v>57</v>
      </c>
      <c r="C62" s="316"/>
      <c r="D62" s="254" t="s">
        <v>162</v>
      </c>
      <c r="E62" s="317">
        <f t="shared" si="0"/>
        <v>0</v>
      </c>
      <c r="F62" s="317"/>
      <c r="G62" s="318"/>
      <c r="H62" s="319"/>
      <c r="I62" s="426"/>
      <c r="J62" s="221"/>
      <c r="K62" s="214"/>
      <c r="L62" s="214"/>
      <c r="M62" s="214"/>
      <c r="N62" s="215"/>
      <c r="O62" s="221"/>
      <c r="P62" s="222"/>
      <c r="Q62" s="293"/>
      <c r="R62" s="404"/>
      <c r="S62" s="310"/>
      <c r="T62" s="259"/>
      <c r="U62" s="98"/>
      <c r="V62" s="98"/>
      <c r="W62" s="98"/>
      <c r="X62" s="98"/>
    </row>
    <row r="63" spans="1:24" s="106" customFormat="1" ht="56.25">
      <c r="A63" s="316" t="s">
        <v>199</v>
      </c>
      <c r="B63" s="316">
        <v>130114</v>
      </c>
      <c r="C63" s="316"/>
      <c r="D63" s="254" t="s">
        <v>163</v>
      </c>
      <c r="E63" s="317">
        <f t="shared" si="0"/>
        <v>0</v>
      </c>
      <c r="F63" s="317"/>
      <c r="G63" s="318"/>
      <c r="H63" s="319"/>
      <c r="I63" s="426"/>
      <c r="J63" s="221"/>
      <c r="K63" s="214"/>
      <c r="L63" s="214"/>
      <c r="M63" s="214"/>
      <c r="N63" s="215"/>
      <c r="O63" s="221"/>
      <c r="P63" s="222"/>
      <c r="Q63" s="293"/>
      <c r="R63" s="404"/>
      <c r="S63" s="310"/>
      <c r="T63" s="259"/>
      <c r="U63" s="98"/>
      <c r="V63" s="98"/>
      <c r="W63" s="98"/>
      <c r="X63" s="98"/>
    </row>
    <row r="64" spans="1:24" s="106" customFormat="1" ht="56.25">
      <c r="A64" s="316" t="s">
        <v>202</v>
      </c>
      <c r="B64" s="316" t="s">
        <v>215</v>
      </c>
      <c r="C64" s="316"/>
      <c r="D64" s="254" t="s">
        <v>129</v>
      </c>
      <c r="E64" s="317">
        <f t="shared" si="0"/>
        <v>0</v>
      </c>
      <c r="F64" s="317"/>
      <c r="G64" s="318"/>
      <c r="H64" s="319"/>
      <c r="I64" s="426"/>
      <c r="J64" s="221"/>
      <c r="K64" s="214"/>
      <c r="L64" s="214"/>
      <c r="M64" s="214"/>
      <c r="N64" s="215"/>
      <c r="O64" s="221"/>
      <c r="P64" s="222"/>
      <c r="Q64" s="293"/>
      <c r="R64" s="404"/>
      <c r="S64" s="310"/>
      <c r="T64" s="259"/>
      <c r="U64" s="98"/>
      <c r="V64" s="98"/>
      <c r="W64" s="98"/>
      <c r="X64" s="98"/>
    </row>
    <row r="65" spans="1:24" s="27" customFormat="1" ht="37.5">
      <c r="A65" s="129" t="s">
        <v>248</v>
      </c>
      <c r="B65" s="129"/>
      <c r="C65" s="129"/>
      <c r="D65" s="132" t="s">
        <v>249</v>
      </c>
      <c r="E65" s="151">
        <f t="shared" si="0"/>
        <v>0</v>
      </c>
      <c r="F65" s="151"/>
      <c r="G65" s="198"/>
      <c r="H65" s="149"/>
      <c r="I65" s="425"/>
      <c r="J65" s="121"/>
      <c r="K65" s="85"/>
      <c r="L65" s="85"/>
      <c r="M65" s="85"/>
      <c r="N65" s="110"/>
      <c r="O65" s="121"/>
      <c r="P65" s="122"/>
      <c r="Q65" s="286"/>
      <c r="R65" s="65"/>
      <c r="S65" s="257"/>
      <c r="T65" s="130"/>
      <c r="U65" s="26"/>
      <c r="V65" s="26"/>
      <c r="W65" s="26"/>
      <c r="X65" s="26"/>
    </row>
    <row r="66" spans="1:24" s="106" customFormat="1" ht="93.75">
      <c r="A66" s="316" t="s">
        <v>201</v>
      </c>
      <c r="B66" s="316" t="s">
        <v>214</v>
      </c>
      <c r="C66" s="316"/>
      <c r="D66" s="254" t="s">
        <v>128</v>
      </c>
      <c r="E66" s="317">
        <f t="shared" si="0"/>
        <v>0</v>
      </c>
      <c r="F66" s="317"/>
      <c r="G66" s="318"/>
      <c r="H66" s="319"/>
      <c r="I66" s="426"/>
      <c r="J66" s="221"/>
      <c r="K66" s="214"/>
      <c r="L66" s="214"/>
      <c r="M66" s="214"/>
      <c r="N66" s="215"/>
      <c r="O66" s="221"/>
      <c r="P66" s="222"/>
      <c r="Q66" s="293"/>
      <c r="R66" s="404"/>
      <c r="S66" s="310"/>
      <c r="T66" s="259"/>
      <c r="U66" s="98"/>
      <c r="V66" s="98"/>
      <c r="W66" s="98"/>
      <c r="X66" s="98"/>
    </row>
    <row r="67" spans="1:24" s="106" customFormat="1" ht="56.25">
      <c r="A67" s="316" t="s">
        <v>203</v>
      </c>
      <c r="B67" s="316" t="s">
        <v>216</v>
      </c>
      <c r="C67" s="316"/>
      <c r="D67" s="254" t="s">
        <v>130</v>
      </c>
      <c r="E67" s="317">
        <f t="shared" si="0"/>
        <v>0</v>
      </c>
      <c r="F67" s="317"/>
      <c r="G67" s="318"/>
      <c r="H67" s="319"/>
      <c r="I67" s="426"/>
      <c r="J67" s="221"/>
      <c r="K67" s="214"/>
      <c r="L67" s="214"/>
      <c r="M67" s="214"/>
      <c r="N67" s="215"/>
      <c r="O67" s="221"/>
      <c r="P67" s="222"/>
      <c r="Q67" s="293"/>
      <c r="R67" s="404"/>
      <c r="S67" s="310"/>
      <c r="T67" s="259"/>
      <c r="U67" s="98"/>
      <c r="V67" s="98"/>
      <c r="W67" s="98"/>
      <c r="X67" s="98"/>
    </row>
    <row r="68" spans="1:24" s="27" customFormat="1" ht="18.75">
      <c r="A68" s="129" t="s">
        <v>250</v>
      </c>
      <c r="B68" s="129" t="s">
        <v>213</v>
      </c>
      <c r="C68" s="129"/>
      <c r="D68" s="132" t="s">
        <v>510</v>
      </c>
      <c r="E68" s="151">
        <f t="shared" si="0"/>
        <v>0</v>
      </c>
      <c r="F68" s="151"/>
      <c r="G68" s="198"/>
      <c r="H68" s="149"/>
      <c r="I68" s="425"/>
      <c r="J68" s="121"/>
      <c r="K68" s="85"/>
      <c r="L68" s="85"/>
      <c r="M68" s="85"/>
      <c r="N68" s="110"/>
      <c r="O68" s="121"/>
      <c r="P68" s="122"/>
      <c r="Q68" s="286"/>
      <c r="R68" s="65"/>
      <c r="S68" s="257"/>
      <c r="T68" s="130"/>
      <c r="U68" s="26"/>
      <c r="V68" s="26"/>
      <c r="W68" s="26"/>
      <c r="X68" s="26"/>
    </row>
    <row r="69" spans="1:24" s="27" customFormat="1" ht="56.25">
      <c r="A69" s="129" t="s">
        <v>200</v>
      </c>
      <c r="B69" s="129">
        <v>130115</v>
      </c>
      <c r="C69" s="129"/>
      <c r="D69" s="132" t="s">
        <v>127</v>
      </c>
      <c r="E69" s="151">
        <f t="shared" si="0"/>
        <v>0</v>
      </c>
      <c r="F69" s="151"/>
      <c r="G69" s="198"/>
      <c r="H69" s="149"/>
      <c r="I69" s="425"/>
      <c r="J69" s="121"/>
      <c r="K69" s="85"/>
      <c r="L69" s="85"/>
      <c r="M69" s="85"/>
      <c r="N69" s="110"/>
      <c r="O69" s="121"/>
      <c r="P69" s="122"/>
      <c r="Q69" s="286"/>
      <c r="R69" s="65"/>
      <c r="S69" s="257"/>
      <c r="T69" s="130"/>
      <c r="U69" s="26"/>
      <c r="V69" s="26"/>
      <c r="W69" s="26"/>
      <c r="X69" s="26"/>
    </row>
    <row r="70" spans="1:24" s="27" customFormat="1" ht="93.75">
      <c r="A70" s="129" t="s">
        <v>387</v>
      </c>
      <c r="B70" s="129" t="s">
        <v>409</v>
      </c>
      <c r="C70" s="129"/>
      <c r="D70" s="132" t="s">
        <v>9</v>
      </c>
      <c r="E70" s="144">
        <f t="shared" si="0"/>
        <v>0</v>
      </c>
      <c r="F70" s="144"/>
      <c r="G70" s="85"/>
      <c r="H70" s="110"/>
      <c r="I70" s="427"/>
      <c r="J70" s="125"/>
      <c r="K70" s="126"/>
      <c r="L70" s="85"/>
      <c r="M70" s="85"/>
      <c r="N70" s="110"/>
      <c r="O70" s="271"/>
      <c r="P70" s="175"/>
      <c r="Q70" s="286"/>
      <c r="R70" s="65"/>
      <c r="S70" s="257"/>
      <c r="T70" s="130">
        <f>+O70+E70</f>
        <v>0</v>
      </c>
      <c r="U70" s="26"/>
      <c r="V70" s="26"/>
      <c r="W70" s="26"/>
      <c r="X70" s="26"/>
    </row>
    <row r="71" spans="1:24" s="75" customFormat="1" ht="60.75">
      <c r="A71" s="165" t="s">
        <v>144</v>
      </c>
      <c r="B71" s="165" t="s">
        <v>278</v>
      </c>
      <c r="C71" s="165"/>
      <c r="D71" s="169" t="s">
        <v>360</v>
      </c>
      <c r="E71" s="183">
        <f t="shared" si="0"/>
        <v>0</v>
      </c>
      <c r="F71" s="183"/>
      <c r="G71" s="204"/>
      <c r="H71" s="181"/>
      <c r="I71" s="323"/>
      <c r="J71" s="205"/>
      <c r="K71" s="204"/>
      <c r="L71" s="204"/>
      <c r="M71" s="204"/>
      <c r="N71" s="181"/>
      <c r="O71" s="205"/>
      <c r="P71" s="182"/>
      <c r="Q71" s="288"/>
      <c r="R71" s="65"/>
      <c r="S71" s="257"/>
      <c r="T71" s="130">
        <f>+O71+E71</f>
        <v>0</v>
      </c>
      <c r="U71" s="362">
        <v>-18340884</v>
      </c>
      <c r="V71" s="78"/>
      <c r="W71" s="74"/>
      <c r="X71" s="74"/>
    </row>
    <row r="72" spans="1:24" s="75" customFormat="1" ht="60.75">
      <c r="A72" s="165" t="s">
        <v>83</v>
      </c>
      <c r="B72" s="165" t="s">
        <v>278</v>
      </c>
      <c r="C72" s="165"/>
      <c r="D72" s="169" t="s">
        <v>360</v>
      </c>
      <c r="E72" s="183">
        <f t="shared" si="0"/>
        <v>0</v>
      </c>
      <c r="F72" s="183"/>
      <c r="G72" s="204"/>
      <c r="H72" s="181"/>
      <c r="I72" s="323"/>
      <c r="J72" s="205"/>
      <c r="K72" s="204"/>
      <c r="L72" s="204"/>
      <c r="M72" s="204"/>
      <c r="N72" s="181"/>
      <c r="O72" s="205"/>
      <c r="P72" s="182"/>
      <c r="Q72" s="288"/>
      <c r="R72" s="65"/>
      <c r="S72" s="257"/>
      <c r="T72" s="130">
        <f>+O72+E72</f>
        <v>0</v>
      </c>
      <c r="U72" s="77"/>
      <c r="V72" s="78"/>
      <c r="W72" s="74"/>
      <c r="X72" s="74"/>
    </row>
    <row r="73" spans="1:32" s="21" customFormat="1" ht="37.5">
      <c r="A73" s="129" t="s">
        <v>69</v>
      </c>
      <c r="B73" s="129" t="s">
        <v>58</v>
      </c>
      <c r="C73" s="129"/>
      <c r="D73" s="153" t="s">
        <v>493</v>
      </c>
      <c r="E73" s="126">
        <f t="shared" si="0"/>
        <v>0</v>
      </c>
      <c r="F73" s="126"/>
      <c r="G73" s="126"/>
      <c r="H73" s="188"/>
      <c r="I73" s="428"/>
      <c r="J73" s="116"/>
      <c r="K73" s="345"/>
      <c r="L73" s="345"/>
      <c r="M73" s="345"/>
      <c r="N73" s="397"/>
      <c r="O73" s="116"/>
      <c r="P73" s="331"/>
      <c r="Q73" s="112"/>
      <c r="R73" s="65"/>
      <c r="S73" s="257"/>
      <c r="T73" s="130"/>
      <c r="U73" s="20"/>
      <c r="V73" s="346">
        <v>0</v>
      </c>
      <c r="W73" s="346">
        <v>0</v>
      </c>
      <c r="X73" s="346">
        <v>0</v>
      </c>
      <c r="Y73" s="346">
        <v>0</v>
      </c>
      <c r="Z73" s="346">
        <v>0</v>
      </c>
      <c r="AA73" s="346">
        <v>0</v>
      </c>
      <c r="AB73" s="346">
        <v>0</v>
      </c>
      <c r="AC73" s="346">
        <v>0</v>
      </c>
      <c r="AD73" s="346">
        <v>0</v>
      </c>
      <c r="AE73" s="346">
        <v>0</v>
      </c>
      <c r="AF73" s="346">
        <v>0</v>
      </c>
    </row>
    <row r="74" spans="1:24" s="21" customFormat="1" ht="37.5">
      <c r="A74" s="129" t="s">
        <v>70</v>
      </c>
      <c r="B74" s="129" t="s">
        <v>131</v>
      </c>
      <c r="C74" s="129"/>
      <c r="D74" s="153" t="s">
        <v>494</v>
      </c>
      <c r="E74" s="126">
        <f aca="true" t="shared" si="2" ref="E74:E137">+F74+I74</f>
        <v>0</v>
      </c>
      <c r="F74" s="126"/>
      <c r="G74" s="126"/>
      <c r="H74" s="188"/>
      <c r="I74" s="428"/>
      <c r="J74" s="116"/>
      <c r="K74" s="345"/>
      <c r="L74" s="345"/>
      <c r="M74" s="345"/>
      <c r="N74" s="397"/>
      <c r="O74" s="116"/>
      <c r="P74" s="331"/>
      <c r="Q74" s="112"/>
      <c r="R74" s="65"/>
      <c r="S74" s="257"/>
      <c r="T74" s="130">
        <v>159425400</v>
      </c>
      <c r="U74" s="20"/>
      <c r="V74" s="22"/>
      <c r="W74" s="20"/>
      <c r="X74" s="20"/>
    </row>
    <row r="75" spans="1:24" s="21" customFormat="1" ht="37.5">
      <c r="A75" s="129" t="s">
        <v>71</v>
      </c>
      <c r="B75" s="129" t="s">
        <v>132</v>
      </c>
      <c r="C75" s="129"/>
      <c r="D75" s="153" t="s">
        <v>495</v>
      </c>
      <c r="E75" s="126">
        <f t="shared" si="2"/>
        <v>0</v>
      </c>
      <c r="F75" s="126"/>
      <c r="G75" s="126"/>
      <c r="H75" s="188"/>
      <c r="I75" s="428"/>
      <c r="J75" s="116"/>
      <c r="K75" s="345"/>
      <c r="L75" s="345"/>
      <c r="M75" s="345"/>
      <c r="N75" s="397"/>
      <c r="O75" s="116"/>
      <c r="P75" s="331"/>
      <c r="Q75" s="112"/>
      <c r="R75" s="65"/>
      <c r="S75" s="257"/>
      <c r="T75" s="130">
        <v>5367200</v>
      </c>
      <c r="U75" s="22"/>
      <c r="V75" s="20"/>
      <c r="W75" s="20"/>
      <c r="X75" s="20"/>
    </row>
    <row r="76" spans="1:24" s="21" customFormat="1" ht="56.25">
      <c r="A76" s="129" t="s">
        <v>72</v>
      </c>
      <c r="B76" s="129" t="s">
        <v>124</v>
      </c>
      <c r="C76" s="129"/>
      <c r="D76" s="153" t="s">
        <v>496</v>
      </c>
      <c r="E76" s="126">
        <f t="shared" si="2"/>
        <v>0</v>
      </c>
      <c r="F76" s="126"/>
      <c r="G76" s="126"/>
      <c r="H76" s="188"/>
      <c r="I76" s="428"/>
      <c r="J76" s="116"/>
      <c r="K76" s="345"/>
      <c r="L76" s="345"/>
      <c r="M76" s="345"/>
      <c r="N76" s="397"/>
      <c r="O76" s="116"/>
      <c r="P76" s="331"/>
      <c r="Q76" s="112"/>
      <c r="R76" s="65"/>
      <c r="S76" s="257"/>
      <c r="T76" s="130">
        <v>7716000</v>
      </c>
      <c r="U76" s="20"/>
      <c r="V76" s="20"/>
      <c r="W76" s="20"/>
      <c r="X76" s="20"/>
    </row>
    <row r="77" spans="1:24" s="21" customFormat="1" ht="56.25">
      <c r="A77" s="129" t="s">
        <v>241</v>
      </c>
      <c r="B77" s="129" t="s">
        <v>125</v>
      </c>
      <c r="C77" s="129"/>
      <c r="D77" s="153" t="s">
        <v>137</v>
      </c>
      <c r="E77" s="126">
        <f t="shared" si="2"/>
        <v>0</v>
      </c>
      <c r="F77" s="126"/>
      <c r="G77" s="126"/>
      <c r="H77" s="188"/>
      <c r="I77" s="428"/>
      <c r="J77" s="116"/>
      <c r="K77" s="345"/>
      <c r="L77" s="345"/>
      <c r="M77" s="345"/>
      <c r="N77" s="397"/>
      <c r="O77" s="116"/>
      <c r="P77" s="331"/>
      <c r="Q77" s="112"/>
      <c r="R77" s="65"/>
      <c r="S77" s="257"/>
      <c r="T77" s="130">
        <v>10914800</v>
      </c>
      <c r="U77" s="20"/>
      <c r="V77" s="22"/>
      <c r="W77" s="20"/>
      <c r="X77" s="20"/>
    </row>
    <row r="78" spans="1:24" s="21" customFormat="1" ht="37.5">
      <c r="A78" s="129" t="s">
        <v>242</v>
      </c>
      <c r="B78" s="129" t="s">
        <v>508</v>
      </c>
      <c r="C78" s="129"/>
      <c r="D78" s="153" t="s">
        <v>10</v>
      </c>
      <c r="E78" s="126">
        <f t="shared" si="2"/>
        <v>0</v>
      </c>
      <c r="F78" s="126"/>
      <c r="G78" s="126"/>
      <c r="H78" s="188"/>
      <c r="I78" s="428"/>
      <c r="J78" s="116"/>
      <c r="K78" s="345"/>
      <c r="L78" s="345"/>
      <c r="M78" s="345"/>
      <c r="N78" s="397"/>
      <c r="O78" s="116"/>
      <c r="P78" s="331"/>
      <c r="Q78" s="112"/>
      <c r="R78" s="65"/>
      <c r="S78" s="257"/>
      <c r="T78" s="130">
        <v>5470700</v>
      </c>
      <c r="U78" s="22"/>
      <c r="V78" s="20"/>
      <c r="W78" s="20"/>
      <c r="X78" s="20"/>
    </row>
    <row r="79" spans="1:24" s="21" customFormat="1" ht="42.75" customHeight="1">
      <c r="A79" s="129" t="s">
        <v>224</v>
      </c>
      <c r="B79" s="129" t="s">
        <v>385</v>
      </c>
      <c r="C79" s="129"/>
      <c r="D79" s="153" t="s">
        <v>225</v>
      </c>
      <c r="E79" s="126">
        <f t="shared" si="2"/>
        <v>0</v>
      </c>
      <c r="F79" s="126"/>
      <c r="G79" s="126"/>
      <c r="H79" s="188"/>
      <c r="I79" s="428"/>
      <c r="J79" s="116"/>
      <c r="K79" s="345"/>
      <c r="L79" s="345"/>
      <c r="M79" s="345"/>
      <c r="N79" s="397"/>
      <c r="O79" s="118"/>
      <c r="P79" s="119"/>
      <c r="Q79" s="112"/>
      <c r="R79" s="65"/>
      <c r="S79" s="357"/>
      <c r="T79" s="358"/>
      <c r="U79" s="22"/>
      <c r="V79" s="20"/>
      <c r="W79" s="20"/>
      <c r="X79" s="20"/>
    </row>
    <row r="80" spans="1:24" s="21" customFormat="1" ht="37.5">
      <c r="A80" s="129" t="s">
        <v>11</v>
      </c>
      <c r="B80" s="129" t="s">
        <v>109</v>
      </c>
      <c r="C80" s="129"/>
      <c r="D80" s="153" t="s">
        <v>138</v>
      </c>
      <c r="E80" s="126">
        <f t="shared" si="2"/>
        <v>0</v>
      </c>
      <c r="F80" s="126"/>
      <c r="G80" s="126"/>
      <c r="H80" s="188"/>
      <c r="I80" s="428"/>
      <c r="J80" s="116"/>
      <c r="K80" s="345"/>
      <c r="L80" s="345"/>
      <c r="M80" s="345"/>
      <c r="N80" s="397"/>
      <c r="O80" s="118"/>
      <c r="P80" s="119"/>
      <c r="Q80" s="200"/>
      <c r="R80" s="65"/>
      <c r="S80" s="257"/>
      <c r="T80" s="130">
        <v>9973200</v>
      </c>
      <c r="U80" s="24"/>
      <c r="V80" s="22"/>
      <c r="W80" s="20"/>
      <c r="X80" s="20"/>
    </row>
    <row r="81" spans="1:24" s="21" customFormat="1" ht="37.5">
      <c r="A81" s="129" t="s">
        <v>12</v>
      </c>
      <c r="B81" s="135" t="s">
        <v>110</v>
      </c>
      <c r="C81" s="135"/>
      <c r="D81" s="347" t="s">
        <v>3</v>
      </c>
      <c r="E81" s="348">
        <f t="shared" si="2"/>
        <v>0</v>
      </c>
      <c r="F81" s="348"/>
      <c r="G81" s="348"/>
      <c r="H81" s="349"/>
      <c r="I81" s="429"/>
      <c r="J81" s="116"/>
      <c r="K81" s="350"/>
      <c r="L81" s="350"/>
      <c r="M81" s="350"/>
      <c r="N81" s="385"/>
      <c r="O81" s="116"/>
      <c r="P81" s="331"/>
      <c r="Q81" s="112"/>
      <c r="R81" s="65"/>
      <c r="S81" s="257"/>
      <c r="T81" s="130">
        <v>4521700</v>
      </c>
      <c r="U81" s="24"/>
      <c r="V81" s="22"/>
      <c r="W81" s="20"/>
      <c r="X81" s="20"/>
    </row>
    <row r="82" spans="1:24" s="23" customFormat="1" ht="37.5">
      <c r="A82" s="129" t="s">
        <v>14</v>
      </c>
      <c r="B82" s="129" t="s">
        <v>15</v>
      </c>
      <c r="C82" s="129"/>
      <c r="D82" s="153" t="s">
        <v>354</v>
      </c>
      <c r="E82" s="126">
        <f t="shared" si="2"/>
        <v>0</v>
      </c>
      <c r="F82" s="126"/>
      <c r="G82" s="126"/>
      <c r="H82" s="188"/>
      <c r="I82" s="428"/>
      <c r="J82" s="116"/>
      <c r="K82" s="345"/>
      <c r="L82" s="345"/>
      <c r="M82" s="345"/>
      <c r="N82" s="397"/>
      <c r="O82" s="118"/>
      <c r="P82" s="119"/>
      <c r="Q82" s="200"/>
      <c r="R82" s="65"/>
      <c r="S82" s="257"/>
      <c r="T82" s="130">
        <v>4132500</v>
      </c>
      <c r="U82" s="20"/>
      <c r="V82" s="20"/>
      <c r="W82" s="22"/>
      <c r="X82" s="22"/>
    </row>
    <row r="83" spans="1:24" s="21" customFormat="1" ht="18.75">
      <c r="A83" s="129" t="s">
        <v>13</v>
      </c>
      <c r="B83" s="129" t="s">
        <v>16</v>
      </c>
      <c r="C83" s="135"/>
      <c r="D83" s="347" t="s">
        <v>355</v>
      </c>
      <c r="E83" s="126">
        <f t="shared" si="2"/>
        <v>0</v>
      </c>
      <c r="F83" s="126"/>
      <c r="G83" s="126"/>
      <c r="H83" s="188"/>
      <c r="I83" s="428"/>
      <c r="J83" s="116"/>
      <c r="K83" s="345"/>
      <c r="L83" s="345"/>
      <c r="M83" s="345"/>
      <c r="N83" s="398"/>
      <c r="O83" s="387"/>
      <c r="P83" s="386"/>
      <c r="Q83" s="112"/>
      <c r="R83" s="65"/>
      <c r="S83" s="257"/>
      <c r="T83" s="130">
        <v>7707300</v>
      </c>
      <c r="U83" s="29"/>
      <c r="V83" s="29"/>
      <c r="W83" s="20"/>
      <c r="X83" s="20"/>
    </row>
    <row r="84" spans="1:24" s="320" customFormat="1" ht="37.5">
      <c r="A84" s="316" t="s">
        <v>356</v>
      </c>
      <c r="B84" s="316" t="s">
        <v>16</v>
      </c>
      <c r="C84" s="258"/>
      <c r="D84" s="353" t="s">
        <v>92</v>
      </c>
      <c r="E84" s="371">
        <f t="shared" si="2"/>
        <v>0</v>
      </c>
      <c r="F84" s="371"/>
      <c r="G84" s="371"/>
      <c r="H84" s="372"/>
      <c r="I84" s="430"/>
      <c r="J84" s="123"/>
      <c r="K84" s="373"/>
      <c r="L84" s="373"/>
      <c r="M84" s="373"/>
      <c r="N84" s="399"/>
      <c r="O84" s="352"/>
      <c r="P84" s="351"/>
      <c r="Q84" s="218"/>
      <c r="R84" s="65"/>
      <c r="S84" s="310"/>
      <c r="T84" s="259"/>
      <c r="U84" s="29"/>
      <c r="V84" s="29"/>
      <c r="W84" s="103"/>
      <c r="X84" s="103"/>
    </row>
    <row r="85" spans="1:24" s="21" customFormat="1" ht="93.75">
      <c r="A85" s="255" t="s">
        <v>357</v>
      </c>
      <c r="B85" s="316" t="s">
        <v>16</v>
      </c>
      <c r="C85" s="258"/>
      <c r="D85" s="353" t="s">
        <v>243</v>
      </c>
      <c r="E85" s="354">
        <f t="shared" si="2"/>
        <v>0</v>
      </c>
      <c r="F85" s="354"/>
      <c r="G85" s="354"/>
      <c r="H85" s="355"/>
      <c r="I85" s="431"/>
      <c r="J85" s="352"/>
      <c r="K85" s="356"/>
      <c r="L85" s="356"/>
      <c r="M85" s="356"/>
      <c r="N85" s="399"/>
      <c r="O85" s="352"/>
      <c r="P85" s="351"/>
      <c r="Q85" s="210"/>
      <c r="R85" s="65"/>
      <c r="S85" s="257"/>
      <c r="T85" s="130">
        <v>3886300</v>
      </c>
      <c r="U85" s="29"/>
      <c r="V85" s="22"/>
      <c r="W85" s="20"/>
      <c r="X85" s="20"/>
    </row>
    <row r="86" spans="1:24" s="21" customFormat="1" ht="112.5">
      <c r="A86" s="255" t="s">
        <v>358</v>
      </c>
      <c r="B86" s="316" t="s">
        <v>16</v>
      </c>
      <c r="C86" s="258"/>
      <c r="D86" s="353" t="s">
        <v>244</v>
      </c>
      <c r="E86" s="354">
        <f t="shared" si="2"/>
        <v>0</v>
      </c>
      <c r="F86" s="354"/>
      <c r="G86" s="354"/>
      <c r="H86" s="355"/>
      <c r="I86" s="431"/>
      <c r="J86" s="352"/>
      <c r="K86" s="356"/>
      <c r="L86" s="356"/>
      <c r="M86" s="356"/>
      <c r="N86" s="399"/>
      <c r="O86" s="352"/>
      <c r="P86" s="351"/>
      <c r="Q86" s="210"/>
      <c r="R86" s="65"/>
      <c r="S86" s="257"/>
      <c r="T86" s="130"/>
      <c r="U86" s="29"/>
      <c r="V86" s="22"/>
      <c r="W86" s="20"/>
      <c r="X86" s="20"/>
    </row>
    <row r="87" spans="1:24" s="30" customFormat="1" ht="93.75">
      <c r="A87" s="255" t="s">
        <v>330</v>
      </c>
      <c r="B87" s="316" t="s">
        <v>16</v>
      </c>
      <c r="C87" s="258"/>
      <c r="D87" s="353" t="s">
        <v>480</v>
      </c>
      <c r="E87" s="354">
        <f t="shared" si="2"/>
        <v>0</v>
      </c>
      <c r="F87" s="354"/>
      <c r="G87" s="354"/>
      <c r="H87" s="355"/>
      <c r="I87" s="431"/>
      <c r="J87" s="352"/>
      <c r="K87" s="356"/>
      <c r="L87" s="356"/>
      <c r="M87" s="356"/>
      <c r="N87" s="399"/>
      <c r="O87" s="352"/>
      <c r="P87" s="351"/>
      <c r="Q87" s="210"/>
      <c r="R87" s="65"/>
      <c r="S87" s="257"/>
      <c r="T87" s="130">
        <v>924800</v>
      </c>
      <c r="U87" s="22"/>
      <c r="V87" s="22"/>
      <c r="W87" s="28"/>
      <c r="X87" s="28"/>
    </row>
    <row r="88" spans="1:24" s="30" customFormat="1" ht="56.25">
      <c r="A88" s="129" t="s">
        <v>481</v>
      </c>
      <c r="B88" s="129" t="s">
        <v>17</v>
      </c>
      <c r="C88" s="129"/>
      <c r="D88" s="153" t="s">
        <v>342</v>
      </c>
      <c r="E88" s="126">
        <f t="shared" si="2"/>
        <v>0</v>
      </c>
      <c r="F88" s="126"/>
      <c r="G88" s="126"/>
      <c r="H88" s="188"/>
      <c r="I88" s="428"/>
      <c r="J88" s="116"/>
      <c r="K88" s="345"/>
      <c r="L88" s="345"/>
      <c r="M88" s="345"/>
      <c r="N88" s="397"/>
      <c r="O88" s="116"/>
      <c r="P88" s="331"/>
      <c r="Q88" s="112"/>
      <c r="R88" s="65"/>
      <c r="S88" s="357"/>
      <c r="T88" s="358">
        <v>21018500</v>
      </c>
      <c r="U88" s="22"/>
      <c r="V88" s="20"/>
      <c r="W88" s="28"/>
      <c r="X88" s="28"/>
    </row>
    <row r="89" spans="1:24" s="21" customFormat="1" ht="39" customHeight="1">
      <c r="A89" s="129" t="s">
        <v>343</v>
      </c>
      <c r="B89" s="129" t="s">
        <v>38</v>
      </c>
      <c r="C89" s="129"/>
      <c r="D89" s="153" t="s">
        <v>482</v>
      </c>
      <c r="E89" s="126">
        <f t="shared" si="2"/>
        <v>0</v>
      </c>
      <c r="F89" s="126"/>
      <c r="G89" s="126"/>
      <c r="H89" s="188"/>
      <c r="I89" s="428"/>
      <c r="J89" s="116"/>
      <c r="K89" s="345"/>
      <c r="L89" s="345"/>
      <c r="M89" s="345"/>
      <c r="N89" s="397"/>
      <c r="O89" s="116"/>
      <c r="P89" s="331"/>
      <c r="Q89" s="112"/>
      <c r="R89" s="65"/>
      <c r="S89" s="257"/>
      <c r="T89" s="130">
        <v>488800</v>
      </c>
      <c r="U89" s="20"/>
      <c r="V89" s="20"/>
      <c r="W89" s="20"/>
      <c r="X89" s="20"/>
    </row>
    <row r="90" spans="1:24" s="25" customFormat="1" ht="56.25">
      <c r="A90" s="129" t="s">
        <v>344</v>
      </c>
      <c r="B90" s="129" t="s">
        <v>18</v>
      </c>
      <c r="C90" s="129"/>
      <c r="D90" s="153" t="s">
        <v>483</v>
      </c>
      <c r="E90" s="126">
        <f t="shared" si="2"/>
        <v>0</v>
      </c>
      <c r="F90" s="126"/>
      <c r="G90" s="126"/>
      <c r="H90" s="188"/>
      <c r="I90" s="428"/>
      <c r="J90" s="116"/>
      <c r="K90" s="345"/>
      <c r="L90" s="345"/>
      <c r="M90" s="345"/>
      <c r="N90" s="397"/>
      <c r="O90" s="116"/>
      <c r="P90" s="331"/>
      <c r="Q90" s="112"/>
      <c r="R90" s="65"/>
      <c r="S90" s="257"/>
      <c r="T90" s="130">
        <v>840000</v>
      </c>
      <c r="U90" s="20"/>
      <c r="V90" s="26"/>
      <c r="W90" s="24"/>
      <c r="X90" s="24"/>
    </row>
    <row r="91" spans="1:24" s="25" customFormat="1" ht="18.75">
      <c r="A91" s="129" t="s">
        <v>345</v>
      </c>
      <c r="B91" s="129" t="s">
        <v>20</v>
      </c>
      <c r="C91" s="129"/>
      <c r="D91" s="153" t="s">
        <v>484</v>
      </c>
      <c r="E91" s="126">
        <f t="shared" si="2"/>
        <v>0</v>
      </c>
      <c r="F91" s="126"/>
      <c r="G91" s="126"/>
      <c r="H91" s="188"/>
      <c r="I91" s="428"/>
      <c r="J91" s="116"/>
      <c r="K91" s="345"/>
      <c r="L91" s="345"/>
      <c r="M91" s="345"/>
      <c r="N91" s="397"/>
      <c r="O91" s="401"/>
      <c r="P91" s="331"/>
      <c r="Q91" s="112"/>
      <c r="R91" s="65"/>
      <c r="S91" s="257"/>
      <c r="T91" s="130"/>
      <c r="U91" s="20"/>
      <c r="V91" s="26"/>
      <c r="W91" s="24"/>
      <c r="X91" s="24"/>
    </row>
    <row r="92" spans="1:24" s="25" customFormat="1" ht="18.75">
      <c r="A92" s="135" t="s">
        <v>153</v>
      </c>
      <c r="B92" s="135" t="s">
        <v>25</v>
      </c>
      <c r="C92" s="135"/>
      <c r="D92" s="347" t="s">
        <v>292</v>
      </c>
      <c r="E92" s="384">
        <f t="shared" si="2"/>
        <v>0</v>
      </c>
      <c r="F92" s="384"/>
      <c r="G92" s="348"/>
      <c r="H92" s="349"/>
      <c r="I92" s="429"/>
      <c r="J92" s="116"/>
      <c r="K92" s="350"/>
      <c r="L92" s="350"/>
      <c r="M92" s="350"/>
      <c r="N92" s="385"/>
      <c r="O92" s="402"/>
      <c r="P92" s="119"/>
      <c r="Q92" s="200"/>
      <c r="R92" s="65"/>
      <c r="S92" s="257"/>
      <c r="T92" s="130"/>
      <c r="U92" s="20"/>
      <c r="V92" s="26"/>
      <c r="W92" s="24"/>
      <c r="X92" s="24"/>
    </row>
    <row r="93" spans="1:24" s="31" customFormat="1" ht="60.75">
      <c r="A93" s="167" t="s">
        <v>145</v>
      </c>
      <c r="B93" s="167" t="s">
        <v>279</v>
      </c>
      <c r="C93" s="167"/>
      <c r="D93" s="168" t="s">
        <v>361</v>
      </c>
      <c r="E93" s="186">
        <f t="shared" si="2"/>
        <v>0</v>
      </c>
      <c r="F93" s="186"/>
      <c r="G93" s="211"/>
      <c r="H93" s="184"/>
      <c r="I93" s="432"/>
      <c r="J93" s="205"/>
      <c r="K93" s="211"/>
      <c r="L93" s="211"/>
      <c r="M93" s="211"/>
      <c r="N93" s="184"/>
      <c r="O93" s="273"/>
      <c r="P93" s="185"/>
      <c r="Q93" s="290"/>
      <c r="R93" s="65"/>
      <c r="S93" s="257"/>
      <c r="T93" s="130">
        <f>+O95+E95</f>
        <v>0</v>
      </c>
      <c r="U93" s="360">
        <v>-1049900</v>
      </c>
      <c r="V93" s="24"/>
      <c r="W93" s="29"/>
      <c r="X93" s="29"/>
    </row>
    <row r="94" spans="1:24" s="31" customFormat="1" ht="60.75">
      <c r="A94" s="167" t="s">
        <v>82</v>
      </c>
      <c r="B94" s="167" t="s">
        <v>279</v>
      </c>
      <c r="C94" s="167"/>
      <c r="D94" s="168" t="s">
        <v>361</v>
      </c>
      <c r="E94" s="186">
        <f t="shared" si="2"/>
        <v>0</v>
      </c>
      <c r="F94" s="186"/>
      <c r="G94" s="211"/>
      <c r="H94" s="184"/>
      <c r="I94" s="432"/>
      <c r="J94" s="205"/>
      <c r="K94" s="211"/>
      <c r="L94" s="211"/>
      <c r="M94" s="211"/>
      <c r="N94" s="184"/>
      <c r="O94" s="273"/>
      <c r="P94" s="185"/>
      <c r="Q94" s="290"/>
      <c r="R94" s="65"/>
      <c r="S94" s="257"/>
      <c r="T94" s="130">
        <f>+O96+E96</f>
        <v>0</v>
      </c>
      <c r="U94" s="26"/>
      <c r="V94" s="24"/>
      <c r="W94" s="29"/>
      <c r="X94" s="29"/>
    </row>
    <row r="95" spans="1:24" s="31" customFormat="1" ht="31.5" customHeight="1">
      <c r="A95" s="129" t="s">
        <v>332</v>
      </c>
      <c r="B95" s="129" t="s">
        <v>105</v>
      </c>
      <c r="C95" s="129"/>
      <c r="D95" s="132" t="s">
        <v>22</v>
      </c>
      <c r="E95" s="151">
        <f t="shared" si="2"/>
        <v>0</v>
      </c>
      <c r="F95" s="151"/>
      <c r="G95" s="198"/>
      <c r="H95" s="149"/>
      <c r="I95" s="425"/>
      <c r="J95" s="125"/>
      <c r="K95" s="85"/>
      <c r="L95" s="85"/>
      <c r="M95" s="85"/>
      <c r="N95" s="110"/>
      <c r="O95" s="271"/>
      <c r="P95" s="175"/>
      <c r="Q95" s="286"/>
      <c r="R95" s="65"/>
      <c r="S95" s="257"/>
      <c r="T95" s="130">
        <f>+O96+E96</f>
        <v>0</v>
      </c>
      <c r="U95" s="24"/>
      <c r="V95" s="20"/>
      <c r="W95" s="29"/>
      <c r="X95" s="29"/>
    </row>
    <row r="96" spans="1:24" s="31" customFormat="1" ht="75">
      <c r="A96" s="138" t="s">
        <v>333</v>
      </c>
      <c r="B96" s="138"/>
      <c r="C96" s="138"/>
      <c r="D96" s="87" t="s">
        <v>334</v>
      </c>
      <c r="E96" s="151">
        <f t="shared" si="2"/>
        <v>0</v>
      </c>
      <c r="F96" s="151"/>
      <c r="G96" s="198"/>
      <c r="H96" s="149"/>
      <c r="I96" s="425"/>
      <c r="J96" s="125"/>
      <c r="K96" s="85"/>
      <c r="L96" s="85"/>
      <c r="M96" s="85"/>
      <c r="N96" s="110"/>
      <c r="O96" s="271"/>
      <c r="P96" s="175"/>
      <c r="Q96" s="286"/>
      <c r="R96" s="65"/>
      <c r="S96" s="257"/>
      <c r="T96" s="130">
        <f>+O97+E97</f>
        <v>0</v>
      </c>
      <c r="U96" s="24"/>
      <c r="V96" s="20"/>
      <c r="W96" s="29"/>
      <c r="X96" s="29"/>
    </row>
    <row r="97" spans="1:24" s="102" customFormat="1" ht="93.75">
      <c r="A97" s="255" t="s">
        <v>335</v>
      </c>
      <c r="B97" s="255" t="s">
        <v>107</v>
      </c>
      <c r="C97" s="255"/>
      <c r="D97" s="344" t="s">
        <v>336</v>
      </c>
      <c r="E97" s="317">
        <f t="shared" si="2"/>
        <v>0</v>
      </c>
      <c r="F97" s="317"/>
      <c r="G97" s="318"/>
      <c r="H97" s="319"/>
      <c r="I97" s="426"/>
      <c r="J97" s="262"/>
      <c r="K97" s="214"/>
      <c r="L97" s="214"/>
      <c r="M97" s="214"/>
      <c r="N97" s="215"/>
      <c r="O97" s="277"/>
      <c r="P97" s="217"/>
      <c r="Q97" s="293"/>
      <c r="R97" s="404"/>
      <c r="S97" s="310"/>
      <c r="T97" s="259">
        <f>+O98+E98</f>
        <v>0</v>
      </c>
      <c r="U97" s="103"/>
      <c r="V97" s="103"/>
      <c r="W97" s="104"/>
      <c r="X97" s="104"/>
    </row>
    <row r="98" spans="1:24" s="102" customFormat="1" ht="168.75">
      <c r="A98" s="255" t="s">
        <v>337</v>
      </c>
      <c r="B98" s="255" t="s">
        <v>108</v>
      </c>
      <c r="C98" s="255"/>
      <c r="D98" s="344" t="s">
        <v>6</v>
      </c>
      <c r="E98" s="317">
        <f t="shared" si="2"/>
        <v>0</v>
      </c>
      <c r="F98" s="317"/>
      <c r="G98" s="318"/>
      <c r="H98" s="319"/>
      <c r="I98" s="426"/>
      <c r="J98" s="262"/>
      <c r="K98" s="214"/>
      <c r="L98" s="214"/>
      <c r="M98" s="214"/>
      <c r="N98" s="215"/>
      <c r="O98" s="277"/>
      <c r="P98" s="217"/>
      <c r="Q98" s="293"/>
      <c r="R98" s="404"/>
      <c r="S98" s="310"/>
      <c r="T98" s="259">
        <f>+O99+E99</f>
        <v>0</v>
      </c>
      <c r="U98" s="103"/>
      <c r="V98" s="103"/>
      <c r="W98" s="104"/>
      <c r="X98" s="104"/>
    </row>
    <row r="99" spans="1:24" s="320" customFormat="1" ht="37.5">
      <c r="A99" s="316" t="s">
        <v>338</v>
      </c>
      <c r="B99" s="316" t="s">
        <v>206</v>
      </c>
      <c r="C99" s="316"/>
      <c r="D99" s="254" t="s">
        <v>537</v>
      </c>
      <c r="E99" s="317">
        <f t="shared" si="2"/>
        <v>0</v>
      </c>
      <c r="F99" s="317"/>
      <c r="G99" s="318"/>
      <c r="H99" s="319"/>
      <c r="I99" s="426"/>
      <c r="J99" s="262"/>
      <c r="K99" s="214"/>
      <c r="L99" s="214"/>
      <c r="M99" s="214"/>
      <c r="N99" s="215"/>
      <c r="O99" s="277"/>
      <c r="P99" s="217"/>
      <c r="Q99" s="293"/>
      <c r="R99" s="65"/>
      <c r="S99" s="310"/>
      <c r="T99" s="259">
        <f>+O105+E105</f>
        <v>0</v>
      </c>
      <c r="U99" s="103"/>
      <c r="V99" s="104"/>
      <c r="W99" s="103"/>
      <c r="X99" s="103"/>
    </row>
    <row r="100" spans="1:24" s="27" customFormat="1" ht="37.5">
      <c r="A100" s="138" t="s">
        <v>63</v>
      </c>
      <c r="B100" s="138"/>
      <c r="C100" s="138"/>
      <c r="D100" s="87" t="s">
        <v>478</v>
      </c>
      <c r="E100" s="198">
        <f t="shared" si="2"/>
        <v>0</v>
      </c>
      <c r="F100" s="198"/>
      <c r="G100" s="198"/>
      <c r="H100" s="149"/>
      <c r="I100" s="425"/>
      <c r="J100" s="125"/>
      <c r="K100" s="85"/>
      <c r="L100" s="85"/>
      <c r="M100" s="85"/>
      <c r="N100" s="110"/>
      <c r="O100" s="121"/>
      <c r="P100" s="122"/>
      <c r="Q100" s="286"/>
      <c r="R100" s="65"/>
      <c r="S100" s="257"/>
      <c r="T100" s="130">
        <f>+O100+E100</f>
        <v>0</v>
      </c>
      <c r="U100" s="26"/>
      <c r="V100" s="26"/>
      <c r="W100" s="26"/>
      <c r="X100" s="26"/>
    </row>
    <row r="101" spans="1:24" s="106" customFormat="1" ht="75">
      <c r="A101" s="316" t="s">
        <v>441</v>
      </c>
      <c r="B101" s="316" t="s">
        <v>290</v>
      </c>
      <c r="C101" s="316"/>
      <c r="D101" s="254" t="s">
        <v>367</v>
      </c>
      <c r="E101" s="318">
        <f t="shared" si="2"/>
        <v>0</v>
      </c>
      <c r="F101" s="318"/>
      <c r="G101" s="318"/>
      <c r="H101" s="319"/>
      <c r="I101" s="433"/>
      <c r="J101" s="216"/>
      <c r="K101" s="214"/>
      <c r="L101" s="214"/>
      <c r="M101" s="214"/>
      <c r="N101" s="215"/>
      <c r="O101" s="405"/>
      <c r="P101" s="406"/>
      <c r="Q101" s="293"/>
      <c r="R101" s="404"/>
      <c r="S101" s="310"/>
      <c r="T101" s="259">
        <f>+O101+E101</f>
        <v>0</v>
      </c>
      <c r="U101" s="98"/>
      <c r="V101" s="98"/>
      <c r="W101" s="98"/>
      <c r="X101" s="98"/>
    </row>
    <row r="102" spans="1:24" s="106" customFormat="1" ht="37.5">
      <c r="A102" s="129" t="s">
        <v>442</v>
      </c>
      <c r="B102" s="129"/>
      <c r="C102" s="129"/>
      <c r="D102" s="132" t="s">
        <v>31</v>
      </c>
      <c r="E102" s="198">
        <f t="shared" si="2"/>
        <v>0</v>
      </c>
      <c r="F102" s="198"/>
      <c r="G102" s="198"/>
      <c r="H102" s="149"/>
      <c r="I102" s="425"/>
      <c r="J102" s="125"/>
      <c r="K102" s="85"/>
      <c r="L102" s="85"/>
      <c r="M102" s="85"/>
      <c r="N102" s="110"/>
      <c r="O102" s="121"/>
      <c r="P102" s="122"/>
      <c r="Q102" s="286"/>
      <c r="R102" s="65"/>
      <c r="S102" s="257"/>
      <c r="T102" s="130">
        <f>+O102+E102</f>
        <v>0</v>
      </c>
      <c r="U102" s="98"/>
      <c r="V102" s="98"/>
      <c r="W102" s="98"/>
      <c r="X102" s="98"/>
    </row>
    <row r="103" spans="1:24" s="106" customFormat="1" ht="37.5">
      <c r="A103" s="316" t="s">
        <v>443</v>
      </c>
      <c r="B103" s="316" t="s">
        <v>318</v>
      </c>
      <c r="C103" s="316"/>
      <c r="D103" s="254" t="s">
        <v>519</v>
      </c>
      <c r="E103" s="407">
        <f t="shared" si="2"/>
        <v>0</v>
      </c>
      <c r="F103" s="407"/>
      <c r="G103" s="407"/>
      <c r="H103" s="408"/>
      <c r="I103" s="433"/>
      <c r="J103" s="262"/>
      <c r="K103" s="219"/>
      <c r="L103" s="219"/>
      <c r="M103" s="219"/>
      <c r="N103" s="409"/>
      <c r="O103" s="221"/>
      <c r="P103" s="222"/>
      <c r="Q103" s="370"/>
      <c r="R103" s="404"/>
      <c r="S103" s="310"/>
      <c r="T103" s="259">
        <f>+O103+E103</f>
        <v>0</v>
      </c>
      <c r="U103" s="98"/>
      <c r="V103" s="98"/>
      <c r="W103" s="98"/>
      <c r="X103" s="98"/>
    </row>
    <row r="104" spans="1:24" s="106" customFormat="1" ht="56.25">
      <c r="A104" s="316" t="s">
        <v>444</v>
      </c>
      <c r="B104" s="316" t="s">
        <v>319</v>
      </c>
      <c r="C104" s="316"/>
      <c r="D104" s="254" t="s">
        <v>384</v>
      </c>
      <c r="E104" s="407">
        <f t="shared" si="2"/>
        <v>0</v>
      </c>
      <c r="F104" s="407"/>
      <c r="G104" s="407"/>
      <c r="H104" s="408"/>
      <c r="I104" s="433"/>
      <c r="J104" s="262"/>
      <c r="K104" s="219"/>
      <c r="L104" s="219"/>
      <c r="M104" s="219"/>
      <c r="N104" s="409"/>
      <c r="O104" s="221"/>
      <c r="P104" s="222"/>
      <c r="Q104" s="370"/>
      <c r="R104" s="404"/>
      <c r="S104" s="310"/>
      <c r="T104" s="259">
        <f>+O104+E104</f>
        <v>0</v>
      </c>
      <c r="U104" s="98"/>
      <c r="V104" s="98"/>
      <c r="W104" s="98"/>
      <c r="X104" s="98"/>
    </row>
    <row r="105" spans="1:24" s="75" customFormat="1" ht="131.25">
      <c r="A105" s="129" t="s">
        <v>538</v>
      </c>
      <c r="B105" s="129"/>
      <c r="C105" s="129"/>
      <c r="D105" s="132" t="s">
        <v>167</v>
      </c>
      <c r="E105" s="151">
        <f t="shared" si="2"/>
        <v>0</v>
      </c>
      <c r="F105" s="151"/>
      <c r="G105" s="198"/>
      <c r="H105" s="149"/>
      <c r="I105" s="425"/>
      <c r="J105" s="125"/>
      <c r="K105" s="85"/>
      <c r="L105" s="85"/>
      <c r="M105" s="85"/>
      <c r="N105" s="110"/>
      <c r="O105" s="271"/>
      <c r="P105" s="175"/>
      <c r="Q105" s="286"/>
      <c r="R105" s="65"/>
      <c r="S105" s="257"/>
      <c r="T105" s="130" t="e">
        <f>+#REF!+#REF!</f>
        <v>#REF!</v>
      </c>
      <c r="U105" s="79"/>
      <c r="V105" s="79"/>
      <c r="W105" s="74"/>
      <c r="X105" s="74"/>
    </row>
    <row r="106" spans="1:24" s="322" customFormat="1" ht="93.75">
      <c r="A106" s="316" t="s">
        <v>168</v>
      </c>
      <c r="B106" s="316" t="s">
        <v>541</v>
      </c>
      <c r="C106" s="316"/>
      <c r="D106" s="254" t="s">
        <v>375</v>
      </c>
      <c r="E106" s="317">
        <f t="shared" si="2"/>
        <v>0</v>
      </c>
      <c r="F106" s="317"/>
      <c r="G106" s="318"/>
      <c r="H106" s="319"/>
      <c r="I106" s="426"/>
      <c r="J106" s="262"/>
      <c r="K106" s="214"/>
      <c r="L106" s="214"/>
      <c r="M106" s="214"/>
      <c r="N106" s="215"/>
      <c r="O106" s="277"/>
      <c r="P106" s="217"/>
      <c r="Q106" s="293"/>
      <c r="R106" s="65"/>
      <c r="S106" s="310"/>
      <c r="T106" s="259">
        <f>+O106+E106-E102-E103-700000+4300</f>
        <v>-695700</v>
      </c>
      <c r="U106" s="321"/>
      <c r="V106" s="321"/>
      <c r="W106" s="321"/>
      <c r="X106" s="321"/>
    </row>
    <row r="107" spans="1:24" s="106" customFormat="1" ht="37.5">
      <c r="A107" s="316" t="s">
        <v>169</v>
      </c>
      <c r="B107" s="316" t="s">
        <v>542</v>
      </c>
      <c r="C107" s="316"/>
      <c r="D107" s="254" t="s">
        <v>376</v>
      </c>
      <c r="E107" s="317">
        <f t="shared" si="2"/>
        <v>0</v>
      </c>
      <c r="F107" s="317"/>
      <c r="G107" s="318"/>
      <c r="H107" s="319"/>
      <c r="I107" s="426"/>
      <c r="J107" s="262"/>
      <c r="K107" s="214"/>
      <c r="L107" s="214"/>
      <c r="M107" s="214"/>
      <c r="N107" s="215"/>
      <c r="O107" s="277"/>
      <c r="P107" s="217"/>
      <c r="Q107" s="293"/>
      <c r="R107" s="65"/>
      <c r="S107" s="310"/>
      <c r="T107" s="259">
        <f>+O107+E107</f>
        <v>0</v>
      </c>
      <c r="U107" s="98"/>
      <c r="V107" s="98"/>
      <c r="W107" s="98"/>
      <c r="X107" s="98"/>
    </row>
    <row r="108" spans="1:24" s="27" customFormat="1" ht="37.5">
      <c r="A108" s="135" t="s">
        <v>170</v>
      </c>
      <c r="B108" s="135"/>
      <c r="C108" s="135"/>
      <c r="D108" s="137" t="s">
        <v>171</v>
      </c>
      <c r="E108" s="151">
        <f t="shared" si="2"/>
        <v>0</v>
      </c>
      <c r="F108" s="151"/>
      <c r="G108" s="198"/>
      <c r="H108" s="149"/>
      <c r="I108" s="425"/>
      <c r="J108" s="125"/>
      <c r="K108" s="85"/>
      <c r="L108" s="85"/>
      <c r="M108" s="85"/>
      <c r="N108" s="110"/>
      <c r="O108" s="271"/>
      <c r="P108" s="175"/>
      <c r="Q108" s="286"/>
      <c r="R108" s="65"/>
      <c r="S108" s="257"/>
      <c r="T108" s="130">
        <f>+O108+E108</f>
        <v>0</v>
      </c>
      <c r="U108" s="26"/>
      <c r="V108" s="26"/>
      <c r="W108" s="26"/>
      <c r="X108" s="26"/>
    </row>
    <row r="109" spans="1:24" s="106" customFormat="1" ht="75">
      <c r="A109" s="258" t="s">
        <v>172</v>
      </c>
      <c r="B109" s="258" t="s">
        <v>291</v>
      </c>
      <c r="C109" s="258"/>
      <c r="D109" s="234" t="s">
        <v>155</v>
      </c>
      <c r="E109" s="317">
        <f t="shared" si="2"/>
        <v>0</v>
      </c>
      <c r="F109" s="317"/>
      <c r="G109" s="318"/>
      <c r="H109" s="319"/>
      <c r="I109" s="426"/>
      <c r="J109" s="262"/>
      <c r="K109" s="214"/>
      <c r="L109" s="214"/>
      <c r="M109" s="214"/>
      <c r="N109" s="215"/>
      <c r="O109" s="277"/>
      <c r="P109" s="217"/>
      <c r="Q109" s="293"/>
      <c r="R109" s="65"/>
      <c r="S109" s="310"/>
      <c r="T109" s="259"/>
      <c r="U109" s="98"/>
      <c r="V109" s="98"/>
      <c r="W109" s="98"/>
      <c r="X109" s="98"/>
    </row>
    <row r="110" spans="1:24" s="27" customFormat="1" ht="56.25">
      <c r="A110" s="135" t="s">
        <v>173</v>
      </c>
      <c r="B110" s="135" t="s">
        <v>106</v>
      </c>
      <c r="C110" s="135"/>
      <c r="D110" s="137" t="s">
        <v>156</v>
      </c>
      <c r="E110" s="151">
        <f t="shared" si="2"/>
        <v>0</v>
      </c>
      <c r="F110" s="151"/>
      <c r="G110" s="198"/>
      <c r="H110" s="149"/>
      <c r="I110" s="425"/>
      <c r="J110" s="125"/>
      <c r="K110" s="85"/>
      <c r="L110" s="85"/>
      <c r="M110" s="85"/>
      <c r="N110" s="110"/>
      <c r="O110" s="271"/>
      <c r="P110" s="175"/>
      <c r="Q110" s="286"/>
      <c r="R110" s="65"/>
      <c r="S110" s="257"/>
      <c r="T110" s="130"/>
      <c r="U110" s="26"/>
      <c r="V110" s="26"/>
      <c r="W110" s="26"/>
      <c r="X110" s="26"/>
    </row>
    <row r="111" spans="1:24" s="27" customFormat="1" ht="37.5">
      <c r="A111" s="135" t="s">
        <v>174</v>
      </c>
      <c r="B111" s="135"/>
      <c r="C111" s="135"/>
      <c r="D111" s="137" t="s">
        <v>274</v>
      </c>
      <c r="E111" s="151">
        <f t="shared" si="2"/>
        <v>0</v>
      </c>
      <c r="F111" s="151"/>
      <c r="G111" s="198"/>
      <c r="H111" s="149"/>
      <c r="I111" s="425"/>
      <c r="J111" s="125"/>
      <c r="K111" s="85"/>
      <c r="L111" s="85"/>
      <c r="M111" s="85"/>
      <c r="N111" s="110"/>
      <c r="O111" s="271"/>
      <c r="P111" s="175"/>
      <c r="Q111" s="286"/>
      <c r="R111" s="65"/>
      <c r="S111" s="257"/>
      <c r="T111" s="130"/>
      <c r="U111" s="26"/>
      <c r="V111" s="26"/>
      <c r="W111" s="26"/>
      <c r="X111" s="26"/>
    </row>
    <row r="112" spans="1:24" s="106" customFormat="1" ht="37.5">
      <c r="A112" s="258" t="s">
        <v>175</v>
      </c>
      <c r="B112" s="258" t="s">
        <v>104</v>
      </c>
      <c r="C112" s="258"/>
      <c r="D112" s="234" t="s">
        <v>274</v>
      </c>
      <c r="E112" s="317">
        <f t="shared" si="2"/>
        <v>0</v>
      </c>
      <c r="F112" s="317"/>
      <c r="G112" s="318"/>
      <c r="H112" s="319"/>
      <c r="I112" s="426"/>
      <c r="J112" s="262"/>
      <c r="K112" s="214"/>
      <c r="L112" s="214"/>
      <c r="M112" s="214"/>
      <c r="N112" s="215"/>
      <c r="O112" s="277"/>
      <c r="P112" s="217"/>
      <c r="Q112" s="293"/>
      <c r="R112" s="65"/>
      <c r="S112" s="310"/>
      <c r="T112" s="259"/>
      <c r="U112" s="98"/>
      <c r="V112" s="98"/>
      <c r="W112" s="98"/>
      <c r="X112" s="98"/>
    </row>
    <row r="113" spans="1:24" s="27" customFormat="1" ht="30" customHeight="1">
      <c r="A113" s="129" t="s">
        <v>445</v>
      </c>
      <c r="B113" s="129" t="s">
        <v>534</v>
      </c>
      <c r="C113" s="129"/>
      <c r="D113" s="132" t="s">
        <v>510</v>
      </c>
      <c r="E113" s="403">
        <f t="shared" si="2"/>
        <v>0</v>
      </c>
      <c r="F113" s="403"/>
      <c r="G113" s="201"/>
      <c r="H113" s="202"/>
      <c r="I113" s="434"/>
      <c r="J113" s="125"/>
      <c r="K113" s="203"/>
      <c r="L113" s="203"/>
      <c r="M113" s="203"/>
      <c r="N113" s="140"/>
      <c r="O113" s="121"/>
      <c r="P113" s="122"/>
      <c r="Q113" s="287"/>
      <c r="R113" s="65"/>
      <c r="S113" s="257"/>
      <c r="T113" s="130"/>
      <c r="U113" s="26"/>
      <c r="V113" s="26"/>
      <c r="W113" s="26"/>
      <c r="X113" s="26"/>
    </row>
    <row r="114" spans="1:24" s="27" customFormat="1" ht="18.75">
      <c r="A114" s="135" t="s">
        <v>176</v>
      </c>
      <c r="B114" s="135" t="s">
        <v>24</v>
      </c>
      <c r="C114" s="135"/>
      <c r="D114" s="137" t="s">
        <v>449</v>
      </c>
      <c r="E114" s="151">
        <f t="shared" si="2"/>
        <v>0</v>
      </c>
      <c r="F114" s="151"/>
      <c r="G114" s="198"/>
      <c r="H114" s="149"/>
      <c r="I114" s="425"/>
      <c r="J114" s="125"/>
      <c r="K114" s="85"/>
      <c r="L114" s="85"/>
      <c r="M114" s="85"/>
      <c r="N114" s="110"/>
      <c r="O114" s="271"/>
      <c r="P114" s="175"/>
      <c r="Q114" s="286"/>
      <c r="R114" s="65"/>
      <c r="S114" s="257"/>
      <c r="T114" s="130"/>
      <c r="U114" s="26"/>
      <c r="V114" s="26"/>
      <c r="W114" s="26"/>
      <c r="X114" s="26"/>
    </row>
    <row r="115" spans="1:24" s="106" customFormat="1" ht="112.5">
      <c r="A115" s="258" t="s">
        <v>177</v>
      </c>
      <c r="B115" s="258" t="s">
        <v>24</v>
      </c>
      <c r="C115" s="258"/>
      <c r="D115" s="234" t="s">
        <v>377</v>
      </c>
      <c r="E115" s="317">
        <f t="shared" si="2"/>
        <v>0</v>
      </c>
      <c r="F115" s="317"/>
      <c r="G115" s="318"/>
      <c r="H115" s="319"/>
      <c r="I115" s="426"/>
      <c r="J115" s="262"/>
      <c r="K115" s="214"/>
      <c r="L115" s="214"/>
      <c r="M115" s="214"/>
      <c r="N115" s="215"/>
      <c r="O115" s="277"/>
      <c r="P115" s="217"/>
      <c r="Q115" s="293"/>
      <c r="R115" s="65"/>
      <c r="S115" s="310"/>
      <c r="T115" s="259">
        <f>+O115+E115</f>
        <v>0</v>
      </c>
      <c r="U115" s="98"/>
      <c r="V115" s="98"/>
      <c r="W115" s="98"/>
      <c r="X115" s="98"/>
    </row>
    <row r="116" spans="1:24" s="378" customFormat="1" ht="18.75">
      <c r="A116" s="135" t="s">
        <v>462</v>
      </c>
      <c r="B116" s="135" t="s">
        <v>25</v>
      </c>
      <c r="C116" s="135"/>
      <c r="D116" s="137" t="s">
        <v>292</v>
      </c>
      <c r="E116" s="151">
        <f t="shared" si="2"/>
        <v>0</v>
      </c>
      <c r="F116" s="151"/>
      <c r="G116" s="198"/>
      <c r="H116" s="149"/>
      <c r="I116" s="425"/>
      <c r="J116" s="125"/>
      <c r="K116" s="85"/>
      <c r="L116" s="85"/>
      <c r="M116" s="85"/>
      <c r="N116" s="110"/>
      <c r="O116" s="271"/>
      <c r="P116" s="175"/>
      <c r="Q116" s="286"/>
      <c r="R116" s="65"/>
      <c r="S116" s="257"/>
      <c r="T116" s="130"/>
      <c r="U116" s="388"/>
      <c r="V116" s="388"/>
      <c r="W116" s="388"/>
      <c r="X116" s="388"/>
    </row>
    <row r="117" spans="1:24" s="27" customFormat="1" ht="60.75">
      <c r="A117" s="162" t="s">
        <v>64</v>
      </c>
      <c r="B117" s="162" t="s">
        <v>281</v>
      </c>
      <c r="C117" s="162"/>
      <c r="D117" s="169" t="s">
        <v>28</v>
      </c>
      <c r="E117" s="197">
        <f t="shared" si="2"/>
        <v>0</v>
      </c>
      <c r="F117" s="197"/>
      <c r="G117" s="191"/>
      <c r="H117" s="192"/>
      <c r="I117" s="423"/>
      <c r="J117" s="193"/>
      <c r="K117" s="191"/>
      <c r="L117" s="191"/>
      <c r="M117" s="191"/>
      <c r="N117" s="192"/>
      <c r="O117" s="193"/>
      <c r="P117" s="194"/>
      <c r="Q117" s="283"/>
      <c r="R117" s="65"/>
      <c r="S117" s="257"/>
      <c r="T117" s="130">
        <f>+O117+E117</f>
        <v>0</v>
      </c>
      <c r="U117" s="360">
        <v>-260300</v>
      </c>
      <c r="V117" s="26"/>
      <c r="W117" s="26"/>
      <c r="X117" s="26"/>
    </row>
    <row r="118" spans="1:20" s="27" customFormat="1" ht="60.75">
      <c r="A118" s="162" t="s">
        <v>346</v>
      </c>
      <c r="B118" s="162" t="s">
        <v>281</v>
      </c>
      <c r="C118" s="162"/>
      <c r="D118" s="169" t="s">
        <v>28</v>
      </c>
      <c r="E118" s="197">
        <f t="shared" si="2"/>
        <v>0</v>
      </c>
      <c r="F118" s="197"/>
      <c r="G118" s="191"/>
      <c r="H118" s="194"/>
      <c r="I118" s="423"/>
      <c r="J118" s="193"/>
      <c r="K118" s="191"/>
      <c r="L118" s="191"/>
      <c r="M118" s="191"/>
      <c r="N118" s="192"/>
      <c r="O118" s="193"/>
      <c r="P118" s="194"/>
      <c r="Q118" s="283"/>
      <c r="R118" s="65"/>
      <c r="S118" s="257"/>
      <c r="T118" s="26"/>
    </row>
    <row r="119" spans="1:24" s="27" customFormat="1" ht="37.5">
      <c r="A119" s="135" t="s">
        <v>251</v>
      </c>
      <c r="B119" s="135"/>
      <c r="C119" s="135"/>
      <c r="D119" s="137" t="s">
        <v>478</v>
      </c>
      <c r="E119" s="151">
        <f t="shared" si="2"/>
        <v>0</v>
      </c>
      <c r="F119" s="151"/>
      <c r="G119" s="198"/>
      <c r="H119" s="149"/>
      <c r="I119" s="425"/>
      <c r="J119" s="125"/>
      <c r="K119" s="85"/>
      <c r="L119" s="85"/>
      <c r="M119" s="85"/>
      <c r="N119" s="110"/>
      <c r="O119" s="271"/>
      <c r="P119" s="175"/>
      <c r="Q119" s="286"/>
      <c r="R119" s="65"/>
      <c r="S119" s="257"/>
      <c r="T119" s="130"/>
      <c r="U119" s="26"/>
      <c r="V119" s="26"/>
      <c r="W119" s="26"/>
      <c r="X119" s="26"/>
    </row>
    <row r="120" spans="1:24" s="106" customFormat="1" ht="75">
      <c r="A120" s="258" t="s">
        <v>485</v>
      </c>
      <c r="B120" s="258" t="s">
        <v>290</v>
      </c>
      <c r="C120" s="258"/>
      <c r="D120" s="234" t="s">
        <v>367</v>
      </c>
      <c r="E120" s="317">
        <f t="shared" si="2"/>
        <v>0</v>
      </c>
      <c r="F120" s="317"/>
      <c r="G120" s="318"/>
      <c r="H120" s="319"/>
      <c r="I120" s="426"/>
      <c r="J120" s="262"/>
      <c r="K120" s="214"/>
      <c r="L120" s="214"/>
      <c r="M120" s="214"/>
      <c r="N120" s="215"/>
      <c r="O120" s="277"/>
      <c r="P120" s="217"/>
      <c r="Q120" s="293"/>
      <c r="R120" s="65"/>
      <c r="S120" s="310"/>
      <c r="T120" s="259">
        <f aca="true" t="shared" si="3" ref="T120:T136">+O120+E120</f>
        <v>0</v>
      </c>
      <c r="U120" s="98"/>
      <c r="V120" s="98"/>
      <c r="W120" s="98"/>
      <c r="X120" s="98"/>
    </row>
    <row r="121" spans="1:24" s="106" customFormat="1" ht="37.5">
      <c r="A121" s="258" t="s">
        <v>486</v>
      </c>
      <c r="B121" s="258" t="s">
        <v>157</v>
      </c>
      <c r="C121" s="258"/>
      <c r="D121" s="234" t="s">
        <v>222</v>
      </c>
      <c r="E121" s="317">
        <f t="shared" si="2"/>
        <v>0</v>
      </c>
      <c r="F121" s="317"/>
      <c r="G121" s="318"/>
      <c r="H121" s="319"/>
      <c r="I121" s="426"/>
      <c r="J121" s="262"/>
      <c r="K121" s="214"/>
      <c r="L121" s="214"/>
      <c r="M121" s="214"/>
      <c r="N121" s="215"/>
      <c r="O121" s="277"/>
      <c r="P121" s="217"/>
      <c r="Q121" s="293"/>
      <c r="R121" s="65"/>
      <c r="S121" s="310"/>
      <c r="T121" s="259">
        <f t="shared" si="3"/>
        <v>0</v>
      </c>
      <c r="U121" s="98"/>
      <c r="V121" s="98"/>
      <c r="W121" s="98"/>
      <c r="X121" s="98"/>
    </row>
    <row r="122" spans="1:24" s="27" customFormat="1" ht="81">
      <c r="A122" s="162" t="s">
        <v>65</v>
      </c>
      <c r="B122" s="162" t="s">
        <v>288</v>
      </c>
      <c r="C122" s="162"/>
      <c r="D122" s="169" t="s">
        <v>309</v>
      </c>
      <c r="E122" s="183">
        <f t="shared" si="2"/>
        <v>0</v>
      </c>
      <c r="F122" s="183"/>
      <c r="G122" s="204"/>
      <c r="H122" s="181"/>
      <c r="I122" s="323"/>
      <c r="J122" s="205"/>
      <c r="K122" s="204"/>
      <c r="L122" s="204"/>
      <c r="M122" s="204"/>
      <c r="N122" s="181"/>
      <c r="O122" s="205"/>
      <c r="P122" s="182"/>
      <c r="Q122" s="288"/>
      <c r="R122" s="65"/>
      <c r="S122" s="257"/>
      <c r="T122" s="130">
        <f t="shared" si="3"/>
        <v>0</v>
      </c>
      <c r="U122" s="21"/>
      <c r="W122" s="26"/>
      <c r="X122" s="26"/>
    </row>
    <row r="123" spans="1:24" s="27" customFormat="1" ht="81">
      <c r="A123" s="162" t="s">
        <v>348</v>
      </c>
      <c r="B123" s="162" t="s">
        <v>288</v>
      </c>
      <c r="C123" s="162"/>
      <c r="D123" s="169" t="s">
        <v>309</v>
      </c>
      <c r="E123" s="183">
        <f t="shared" si="2"/>
        <v>0</v>
      </c>
      <c r="F123" s="183"/>
      <c r="G123" s="204"/>
      <c r="H123" s="181"/>
      <c r="I123" s="323"/>
      <c r="J123" s="205"/>
      <c r="K123" s="204"/>
      <c r="L123" s="204"/>
      <c r="M123" s="204"/>
      <c r="N123" s="181"/>
      <c r="O123" s="205"/>
      <c r="P123" s="182"/>
      <c r="Q123" s="288"/>
      <c r="R123" s="65"/>
      <c r="S123" s="257"/>
      <c r="T123" s="130">
        <f t="shared" si="3"/>
        <v>0</v>
      </c>
      <c r="U123" s="21"/>
      <c r="W123" s="26"/>
      <c r="X123" s="26"/>
    </row>
    <row r="124" spans="1:24" s="27" customFormat="1" ht="18.75">
      <c r="A124" s="171" t="s">
        <v>349</v>
      </c>
      <c r="B124" s="171" t="s">
        <v>545</v>
      </c>
      <c r="C124" s="171"/>
      <c r="D124" s="132" t="s">
        <v>546</v>
      </c>
      <c r="E124" s="145">
        <f t="shared" si="2"/>
        <v>0</v>
      </c>
      <c r="F124" s="145"/>
      <c r="G124" s="212"/>
      <c r="H124" s="152"/>
      <c r="I124" s="435"/>
      <c r="J124" s="125"/>
      <c r="K124" s="212"/>
      <c r="L124" s="212"/>
      <c r="M124" s="212"/>
      <c r="N124" s="152"/>
      <c r="O124" s="274"/>
      <c r="P124" s="180"/>
      <c r="Q124" s="291"/>
      <c r="R124" s="65"/>
      <c r="S124" s="257"/>
      <c r="T124" s="130">
        <f t="shared" si="3"/>
        <v>0</v>
      </c>
      <c r="U124" s="21"/>
      <c r="W124" s="26"/>
      <c r="X124" s="26"/>
    </row>
    <row r="125" spans="1:24" s="27" customFormat="1" ht="56.25">
      <c r="A125" s="171" t="s">
        <v>311</v>
      </c>
      <c r="B125" s="171" t="s">
        <v>190</v>
      </c>
      <c r="C125" s="171"/>
      <c r="D125" s="132" t="s">
        <v>217</v>
      </c>
      <c r="E125" s="145">
        <f t="shared" si="2"/>
        <v>0</v>
      </c>
      <c r="F125" s="145"/>
      <c r="G125" s="212"/>
      <c r="H125" s="152"/>
      <c r="I125" s="435"/>
      <c r="J125" s="125"/>
      <c r="K125" s="212"/>
      <c r="L125" s="212"/>
      <c r="M125" s="212"/>
      <c r="N125" s="152"/>
      <c r="O125" s="274"/>
      <c r="P125" s="180"/>
      <c r="Q125" s="291"/>
      <c r="R125" s="65"/>
      <c r="S125" s="257"/>
      <c r="T125" s="130">
        <f t="shared" si="3"/>
        <v>0</v>
      </c>
      <c r="U125" s="21"/>
      <c r="W125" s="26"/>
      <c r="X125" s="26"/>
    </row>
    <row r="126" spans="1:24" s="27" customFormat="1" ht="56.25">
      <c r="A126" s="171" t="s">
        <v>312</v>
      </c>
      <c r="B126" s="171" t="s">
        <v>547</v>
      </c>
      <c r="C126" s="171"/>
      <c r="D126" s="132" t="s">
        <v>226</v>
      </c>
      <c r="E126" s="145">
        <f t="shared" si="2"/>
        <v>0</v>
      </c>
      <c r="F126" s="145"/>
      <c r="G126" s="212"/>
      <c r="H126" s="152"/>
      <c r="I126" s="435"/>
      <c r="J126" s="125"/>
      <c r="K126" s="212"/>
      <c r="L126" s="212"/>
      <c r="M126" s="212"/>
      <c r="N126" s="152"/>
      <c r="O126" s="274"/>
      <c r="P126" s="180"/>
      <c r="Q126" s="291"/>
      <c r="R126" s="65"/>
      <c r="S126" s="257"/>
      <c r="T126" s="130">
        <f t="shared" si="3"/>
        <v>0</v>
      </c>
      <c r="U126" s="21"/>
      <c r="W126" s="26"/>
      <c r="X126" s="26"/>
    </row>
    <row r="127" spans="1:24" s="27" customFormat="1" ht="18.75">
      <c r="A127" s="129" t="s">
        <v>313</v>
      </c>
      <c r="B127" s="129" t="s">
        <v>20</v>
      </c>
      <c r="C127" s="129"/>
      <c r="D127" s="132" t="s">
        <v>227</v>
      </c>
      <c r="E127" s="145">
        <f t="shared" si="2"/>
        <v>0</v>
      </c>
      <c r="F127" s="145"/>
      <c r="G127" s="212"/>
      <c r="H127" s="152"/>
      <c r="I127" s="435"/>
      <c r="J127" s="125"/>
      <c r="K127" s="212"/>
      <c r="L127" s="212"/>
      <c r="M127" s="212"/>
      <c r="N127" s="152"/>
      <c r="O127" s="274"/>
      <c r="P127" s="180"/>
      <c r="Q127" s="291"/>
      <c r="R127" s="65"/>
      <c r="S127" s="257"/>
      <c r="T127" s="130">
        <f t="shared" si="3"/>
        <v>0</v>
      </c>
      <c r="U127" s="21"/>
      <c r="W127" s="26"/>
      <c r="X127" s="26"/>
    </row>
    <row r="128" spans="1:24" s="21" customFormat="1" ht="18.75">
      <c r="A128" s="171" t="s">
        <v>314</v>
      </c>
      <c r="B128" s="171" t="s">
        <v>228</v>
      </c>
      <c r="C128" s="171"/>
      <c r="D128" s="132" t="s">
        <v>229</v>
      </c>
      <c r="E128" s="145">
        <f t="shared" si="2"/>
        <v>0</v>
      </c>
      <c r="F128" s="145"/>
      <c r="G128" s="212"/>
      <c r="H128" s="152"/>
      <c r="I128" s="435"/>
      <c r="J128" s="125"/>
      <c r="K128" s="212"/>
      <c r="L128" s="212"/>
      <c r="M128" s="212"/>
      <c r="N128" s="152"/>
      <c r="O128" s="274"/>
      <c r="P128" s="180"/>
      <c r="Q128" s="291"/>
      <c r="R128" s="65"/>
      <c r="S128" s="257"/>
      <c r="T128" s="130">
        <f t="shared" si="3"/>
        <v>0</v>
      </c>
      <c r="V128" s="27"/>
      <c r="W128" s="20"/>
      <c r="X128" s="20"/>
    </row>
    <row r="129" spans="1:24" s="75" customFormat="1" ht="18.75">
      <c r="A129" s="171" t="s">
        <v>315</v>
      </c>
      <c r="B129" s="171" t="s">
        <v>233</v>
      </c>
      <c r="C129" s="171"/>
      <c r="D129" s="132" t="s">
        <v>399</v>
      </c>
      <c r="E129" s="145">
        <f t="shared" si="2"/>
        <v>0</v>
      </c>
      <c r="F129" s="145"/>
      <c r="G129" s="212"/>
      <c r="H129" s="152"/>
      <c r="I129" s="435"/>
      <c r="J129" s="125"/>
      <c r="K129" s="212"/>
      <c r="L129" s="212"/>
      <c r="M129" s="212"/>
      <c r="N129" s="152"/>
      <c r="O129" s="274"/>
      <c r="P129" s="180"/>
      <c r="Q129" s="291"/>
      <c r="R129" s="65"/>
      <c r="S129" s="257"/>
      <c r="T129" s="130">
        <f t="shared" si="3"/>
        <v>0</v>
      </c>
      <c r="U129" s="74"/>
      <c r="V129" s="74"/>
      <c r="W129" s="74"/>
      <c r="X129" s="74"/>
    </row>
    <row r="130" spans="1:24" s="21" customFormat="1" ht="18.75">
      <c r="A130" s="138" t="s">
        <v>316</v>
      </c>
      <c r="B130" s="138" t="s">
        <v>230</v>
      </c>
      <c r="C130" s="138"/>
      <c r="D130" s="132" t="s">
        <v>317</v>
      </c>
      <c r="E130" s="144">
        <f t="shared" si="2"/>
        <v>0</v>
      </c>
      <c r="F130" s="144"/>
      <c r="G130" s="85"/>
      <c r="H130" s="110"/>
      <c r="I130" s="427"/>
      <c r="J130" s="125"/>
      <c r="K130" s="85"/>
      <c r="L130" s="85"/>
      <c r="M130" s="85"/>
      <c r="N130" s="110"/>
      <c r="O130" s="271"/>
      <c r="P130" s="175"/>
      <c r="Q130" s="291"/>
      <c r="R130" s="65"/>
      <c r="S130" s="257"/>
      <c r="T130" s="130">
        <f t="shared" si="3"/>
        <v>0</v>
      </c>
      <c r="U130" s="20"/>
      <c r="V130" s="18"/>
      <c r="W130" s="20"/>
      <c r="X130" s="20"/>
    </row>
    <row r="131" spans="1:24" s="23" customFormat="1" ht="36" customHeight="1">
      <c r="A131" s="171" t="s">
        <v>218</v>
      </c>
      <c r="B131" s="171" t="s">
        <v>230</v>
      </c>
      <c r="C131" s="171"/>
      <c r="D131" s="132" t="s">
        <v>231</v>
      </c>
      <c r="E131" s="145">
        <f t="shared" si="2"/>
        <v>0</v>
      </c>
      <c r="F131" s="145"/>
      <c r="G131" s="212"/>
      <c r="H131" s="152"/>
      <c r="I131" s="435"/>
      <c r="J131" s="125"/>
      <c r="K131" s="212"/>
      <c r="L131" s="212"/>
      <c r="M131" s="212"/>
      <c r="N131" s="152"/>
      <c r="O131" s="274"/>
      <c r="P131" s="180"/>
      <c r="Q131" s="291"/>
      <c r="R131" s="65"/>
      <c r="S131" s="257"/>
      <c r="T131" s="130">
        <f t="shared" si="3"/>
        <v>0</v>
      </c>
      <c r="U131" s="20"/>
      <c r="V131" s="24"/>
      <c r="W131" s="22"/>
      <c r="X131" s="22"/>
    </row>
    <row r="132" spans="1:24" s="75" customFormat="1" ht="37.5">
      <c r="A132" s="129" t="s">
        <v>73</v>
      </c>
      <c r="B132" s="129" t="s">
        <v>38</v>
      </c>
      <c r="C132" s="129"/>
      <c r="D132" s="132" t="s">
        <v>232</v>
      </c>
      <c r="E132" s="145">
        <f t="shared" si="2"/>
        <v>0</v>
      </c>
      <c r="F132" s="145"/>
      <c r="G132" s="212"/>
      <c r="H132" s="152"/>
      <c r="I132" s="435"/>
      <c r="J132" s="125"/>
      <c r="K132" s="212"/>
      <c r="L132" s="212"/>
      <c r="M132" s="212"/>
      <c r="N132" s="152"/>
      <c r="O132" s="274"/>
      <c r="P132" s="180"/>
      <c r="Q132" s="291"/>
      <c r="R132" s="65"/>
      <c r="S132" s="257"/>
      <c r="T132" s="130">
        <f t="shared" si="3"/>
        <v>0</v>
      </c>
      <c r="U132" s="74"/>
      <c r="V132" s="74"/>
      <c r="W132" s="74"/>
      <c r="X132" s="74"/>
    </row>
    <row r="133" spans="1:24" s="21" customFormat="1" ht="37.5">
      <c r="A133" s="170" t="s">
        <v>74</v>
      </c>
      <c r="B133" s="170" t="s">
        <v>18</v>
      </c>
      <c r="C133" s="170"/>
      <c r="D133" s="87" t="s">
        <v>19</v>
      </c>
      <c r="E133" s="145">
        <f t="shared" si="2"/>
        <v>0</v>
      </c>
      <c r="F133" s="145"/>
      <c r="G133" s="212"/>
      <c r="H133" s="152"/>
      <c r="I133" s="435"/>
      <c r="J133" s="125"/>
      <c r="K133" s="212"/>
      <c r="L133" s="212"/>
      <c r="M133" s="212"/>
      <c r="N133" s="152"/>
      <c r="O133" s="274"/>
      <c r="P133" s="180"/>
      <c r="Q133" s="291"/>
      <c r="R133" s="65"/>
      <c r="S133" s="257"/>
      <c r="T133" s="130">
        <f t="shared" si="3"/>
        <v>0</v>
      </c>
      <c r="U133" s="20"/>
      <c r="V133" s="20"/>
      <c r="W133" s="20"/>
      <c r="X133" s="20"/>
    </row>
    <row r="134" spans="1:24" s="21" customFormat="1" ht="37.5">
      <c r="A134" s="172" t="s">
        <v>75</v>
      </c>
      <c r="B134" s="172" t="s">
        <v>54</v>
      </c>
      <c r="C134" s="172"/>
      <c r="D134" s="173" t="s">
        <v>321</v>
      </c>
      <c r="E134" s="145">
        <f t="shared" si="2"/>
        <v>0</v>
      </c>
      <c r="F134" s="145"/>
      <c r="G134" s="212"/>
      <c r="H134" s="152"/>
      <c r="I134" s="435"/>
      <c r="J134" s="125"/>
      <c r="K134" s="212"/>
      <c r="L134" s="212"/>
      <c r="M134" s="212"/>
      <c r="N134" s="152"/>
      <c r="O134" s="274"/>
      <c r="P134" s="180"/>
      <c r="Q134" s="291"/>
      <c r="R134" s="65"/>
      <c r="S134" s="257"/>
      <c r="T134" s="130">
        <f t="shared" si="3"/>
        <v>0</v>
      </c>
      <c r="U134" s="20"/>
      <c r="V134" s="20"/>
      <c r="W134" s="20"/>
      <c r="X134" s="20"/>
    </row>
    <row r="135" spans="1:24" s="21" customFormat="1" ht="37.5">
      <c r="A135" s="138" t="s">
        <v>76</v>
      </c>
      <c r="B135" s="138" t="s">
        <v>25</v>
      </c>
      <c r="C135" s="138"/>
      <c r="D135" s="132" t="s">
        <v>77</v>
      </c>
      <c r="E135" s="143">
        <f t="shared" si="2"/>
        <v>0</v>
      </c>
      <c r="T135" s="130">
        <f t="shared" si="3"/>
        <v>0</v>
      </c>
      <c r="U135" s="20"/>
      <c r="V135" s="22"/>
      <c r="W135" s="20"/>
      <c r="X135" s="20"/>
    </row>
    <row r="136" spans="1:24" s="27" customFormat="1" ht="81">
      <c r="A136" s="162" t="s">
        <v>431</v>
      </c>
      <c r="B136" s="162" t="s">
        <v>400</v>
      </c>
      <c r="C136" s="162"/>
      <c r="D136" s="169" t="s">
        <v>492</v>
      </c>
      <c r="E136" s="73">
        <f t="shared" si="2"/>
        <v>0</v>
      </c>
      <c r="F136" s="73"/>
      <c r="G136" s="71"/>
      <c r="H136" s="81"/>
      <c r="I136" s="420"/>
      <c r="J136" s="117"/>
      <c r="K136" s="71"/>
      <c r="L136" s="71"/>
      <c r="M136" s="71"/>
      <c r="N136" s="81"/>
      <c r="O136" s="117"/>
      <c r="P136" s="72"/>
      <c r="Q136" s="281"/>
      <c r="R136" s="65"/>
      <c r="S136" s="257"/>
      <c r="T136" s="130">
        <f t="shared" si="3"/>
        <v>0</v>
      </c>
      <c r="W136" s="26"/>
      <c r="X136" s="26"/>
    </row>
    <row r="137" spans="1:24" s="21" customFormat="1" ht="60.75">
      <c r="A137" s="162" t="s">
        <v>432</v>
      </c>
      <c r="B137" s="162" t="s">
        <v>286</v>
      </c>
      <c r="C137" s="162"/>
      <c r="D137" s="169" t="s">
        <v>340</v>
      </c>
      <c r="E137" s="183">
        <f t="shared" si="2"/>
        <v>0</v>
      </c>
      <c r="F137" s="183"/>
      <c r="G137" s="204"/>
      <c r="H137" s="181"/>
      <c r="I137" s="323"/>
      <c r="J137" s="213"/>
      <c r="K137" s="238"/>
      <c r="L137" s="238"/>
      <c r="M137" s="238"/>
      <c r="N137" s="267"/>
      <c r="O137" s="275"/>
      <c r="P137" s="276"/>
      <c r="Q137" s="190"/>
      <c r="R137" s="65"/>
      <c r="S137" s="257"/>
      <c r="T137" s="130" t="e">
        <f>+#REF!+#REF!</f>
        <v>#REF!</v>
      </c>
      <c r="U137" s="361">
        <v>5101428</v>
      </c>
      <c r="V137" s="20"/>
      <c r="W137" s="20"/>
      <c r="X137" s="20"/>
    </row>
    <row r="138" spans="1:24" s="21" customFormat="1" ht="60.75">
      <c r="A138" s="162" t="s">
        <v>81</v>
      </c>
      <c r="B138" s="162" t="s">
        <v>286</v>
      </c>
      <c r="C138" s="162"/>
      <c r="D138" s="169" t="s">
        <v>340</v>
      </c>
      <c r="E138" s="183">
        <f aca="true" t="shared" si="4" ref="E138:E193">+F138+I138</f>
        <v>0</v>
      </c>
      <c r="F138" s="183"/>
      <c r="G138" s="204"/>
      <c r="H138" s="181"/>
      <c r="I138" s="323"/>
      <c r="J138" s="213"/>
      <c r="K138" s="238"/>
      <c r="L138" s="238"/>
      <c r="M138" s="238"/>
      <c r="N138" s="267"/>
      <c r="O138" s="275"/>
      <c r="P138" s="276"/>
      <c r="Q138" s="292"/>
      <c r="R138" s="65"/>
      <c r="S138" s="257"/>
      <c r="T138" s="130">
        <f>+O139+E139</f>
        <v>0</v>
      </c>
      <c r="U138" s="20"/>
      <c r="V138" s="20"/>
      <c r="W138" s="20"/>
      <c r="X138" s="20"/>
    </row>
    <row r="139" spans="1:24" s="21" customFormat="1" ht="18.75">
      <c r="A139" s="138" t="s">
        <v>388</v>
      </c>
      <c r="B139" s="170" t="s">
        <v>308</v>
      </c>
      <c r="C139" s="170"/>
      <c r="D139" s="132" t="s">
        <v>91</v>
      </c>
      <c r="E139" s="148">
        <f t="shared" si="4"/>
        <v>0</v>
      </c>
      <c r="F139" s="148"/>
      <c r="G139" s="105"/>
      <c r="H139" s="111"/>
      <c r="I139" s="437"/>
      <c r="J139" s="125"/>
      <c r="K139" s="85"/>
      <c r="L139" s="85"/>
      <c r="M139" s="85"/>
      <c r="N139" s="175"/>
      <c r="O139" s="121"/>
      <c r="P139" s="122"/>
      <c r="Q139" s="377"/>
      <c r="R139" s="65"/>
      <c r="S139" s="257"/>
      <c r="T139" s="130" t="e">
        <f>+#REF!+#REF!</f>
        <v>#REF!</v>
      </c>
      <c r="U139" s="20"/>
      <c r="V139" s="20"/>
      <c r="W139" s="20"/>
      <c r="X139" s="20"/>
    </row>
    <row r="140" spans="1:24" s="320" customFormat="1" ht="37.5">
      <c r="A140" s="255" t="s">
        <v>388</v>
      </c>
      <c r="B140" s="256" t="s">
        <v>308</v>
      </c>
      <c r="C140" s="256"/>
      <c r="D140" s="254" t="s">
        <v>464</v>
      </c>
      <c r="E140" s="148">
        <f t="shared" si="4"/>
        <v>0</v>
      </c>
      <c r="F140" s="148"/>
      <c r="G140" s="105"/>
      <c r="H140" s="111"/>
      <c r="I140" s="438"/>
      <c r="J140" s="176"/>
      <c r="K140" s="365"/>
      <c r="L140" s="365"/>
      <c r="M140" s="365"/>
      <c r="N140" s="366"/>
      <c r="O140" s="176"/>
      <c r="P140" s="366"/>
      <c r="Q140" s="367"/>
      <c r="R140" s="65"/>
      <c r="S140" s="310"/>
      <c r="T140" s="259" t="e">
        <f>+#REF!+#REF!</f>
        <v>#REF!</v>
      </c>
      <c r="U140" s="103"/>
      <c r="V140" s="103"/>
      <c r="W140" s="103"/>
      <c r="X140" s="103"/>
    </row>
    <row r="141" spans="1:24" s="320" customFormat="1" ht="75">
      <c r="A141" s="255" t="s">
        <v>388</v>
      </c>
      <c r="B141" s="256" t="s">
        <v>308</v>
      </c>
      <c r="C141" s="256"/>
      <c r="D141" s="344" t="s">
        <v>383</v>
      </c>
      <c r="E141" s="148">
        <f t="shared" si="4"/>
        <v>0</v>
      </c>
      <c r="F141" s="148"/>
      <c r="G141" s="105"/>
      <c r="H141" s="111"/>
      <c r="I141" s="437"/>
      <c r="J141" s="262"/>
      <c r="K141" s="214"/>
      <c r="L141" s="214"/>
      <c r="M141" s="214"/>
      <c r="N141" s="217"/>
      <c r="O141" s="207"/>
      <c r="P141" s="208"/>
      <c r="Q141" s="367"/>
      <c r="R141" s="65"/>
      <c r="S141" s="310"/>
      <c r="T141" s="259"/>
      <c r="U141" s="103"/>
      <c r="V141" s="103"/>
      <c r="W141" s="103"/>
      <c r="X141" s="103"/>
    </row>
    <row r="142" spans="1:24" s="27" customFormat="1" ht="37.5">
      <c r="A142" s="133" t="s">
        <v>389</v>
      </c>
      <c r="B142" s="133" t="s">
        <v>416</v>
      </c>
      <c r="C142" s="133"/>
      <c r="D142" s="132" t="s">
        <v>391</v>
      </c>
      <c r="E142" s="144">
        <f t="shared" si="4"/>
        <v>0</v>
      </c>
      <c r="F142" s="144"/>
      <c r="G142" s="85"/>
      <c r="H142" s="110"/>
      <c r="I142" s="436"/>
      <c r="J142" s="199"/>
      <c r="K142" s="203"/>
      <c r="L142" s="203"/>
      <c r="M142" s="203"/>
      <c r="N142" s="140"/>
      <c r="O142" s="272"/>
      <c r="P142" s="141"/>
      <c r="Q142" s="287"/>
      <c r="R142" s="65"/>
      <c r="S142" s="257"/>
      <c r="T142" s="130">
        <f>+O143+E143</f>
        <v>0</v>
      </c>
      <c r="U142" s="22"/>
      <c r="V142" s="22"/>
      <c r="W142" s="26"/>
      <c r="X142" s="26"/>
    </row>
    <row r="143" spans="1:24" s="106" customFormat="1" ht="112.5">
      <c r="A143" s="161" t="s">
        <v>389</v>
      </c>
      <c r="B143" s="161" t="s">
        <v>416</v>
      </c>
      <c r="C143" s="161"/>
      <c r="D143" s="254" t="s">
        <v>307</v>
      </c>
      <c r="E143" s="368">
        <f t="shared" si="4"/>
        <v>0</v>
      </c>
      <c r="F143" s="368"/>
      <c r="G143" s="214"/>
      <c r="H143" s="215"/>
      <c r="I143" s="439"/>
      <c r="J143" s="262"/>
      <c r="K143" s="214"/>
      <c r="L143" s="214"/>
      <c r="M143" s="214"/>
      <c r="N143" s="215"/>
      <c r="O143" s="369"/>
      <c r="P143" s="220"/>
      <c r="Q143" s="370"/>
      <c r="R143" s="65"/>
      <c r="S143" s="310"/>
      <c r="T143" s="259">
        <f>+O144+E144</f>
        <v>0</v>
      </c>
      <c r="U143" s="104"/>
      <c r="V143" s="104"/>
      <c r="W143" s="98"/>
      <c r="X143" s="98"/>
    </row>
    <row r="144" spans="1:24" s="21" customFormat="1" ht="18.75">
      <c r="A144" s="133" t="s">
        <v>390</v>
      </c>
      <c r="B144" s="133" t="s">
        <v>329</v>
      </c>
      <c r="C144" s="133"/>
      <c r="D144" s="132" t="s">
        <v>238</v>
      </c>
      <c r="E144" s="144">
        <f t="shared" si="4"/>
        <v>0</v>
      </c>
      <c r="F144" s="144"/>
      <c r="G144" s="85"/>
      <c r="H144" s="110"/>
      <c r="I144" s="436"/>
      <c r="J144" s="199"/>
      <c r="K144" s="223"/>
      <c r="L144" s="223"/>
      <c r="M144" s="223"/>
      <c r="N144" s="349"/>
      <c r="O144" s="278"/>
      <c r="P144" s="224"/>
      <c r="Q144" s="294"/>
      <c r="R144" s="65"/>
      <c r="S144" s="257"/>
      <c r="T144" s="130" t="e">
        <f>+#REF!+#REF!</f>
        <v>#REF!</v>
      </c>
      <c r="U144" s="20"/>
      <c r="V144" s="32"/>
      <c r="W144" s="20"/>
      <c r="X144" s="20"/>
    </row>
    <row r="145" spans="1:24" s="75" customFormat="1" ht="56.25">
      <c r="A145" s="133" t="s">
        <v>463</v>
      </c>
      <c r="B145" s="133" t="s">
        <v>326</v>
      </c>
      <c r="C145" s="133"/>
      <c r="D145" s="132" t="s">
        <v>327</v>
      </c>
      <c r="E145" s="144">
        <f t="shared" si="4"/>
        <v>0</v>
      </c>
      <c r="F145" s="144"/>
      <c r="G145" s="85"/>
      <c r="H145" s="110"/>
      <c r="I145" s="436"/>
      <c r="J145" s="118"/>
      <c r="K145" s="177"/>
      <c r="L145" s="177"/>
      <c r="M145" s="177"/>
      <c r="N145" s="385"/>
      <c r="O145" s="278"/>
      <c r="P145" s="224"/>
      <c r="Q145" s="294"/>
      <c r="R145" s="65"/>
      <c r="S145" s="257"/>
      <c r="T145" s="130" t="e">
        <f>+#REF!+#REF!</f>
        <v>#REF!</v>
      </c>
      <c r="U145" s="74"/>
      <c r="V145" s="74"/>
      <c r="W145" s="74"/>
      <c r="X145" s="74"/>
    </row>
    <row r="146" spans="1:24" s="21" customFormat="1" ht="56.25">
      <c r="A146" s="133" t="s">
        <v>78</v>
      </c>
      <c r="B146" s="133" t="s">
        <v>158</v>
      </c>
      <c r="C146" s="133"/>
      <c r="D146" s="132" t="s">
        <v>159</v>
      </c>
      <c r="E146" s="144">
        <f t="shared" si="4"/>
        <v>0</v>
      </c>
      <c r="F146" s="144"/>
      <c r="G146" s="85"/>
      <c r="H146" s="110"/>
      <c r="I146" s="436"/>
      <c r="J146" s="199"/>
      <c r="K146" s="223"/>
      <c r="L146" s="223"/>
      <c r="M146" s="223"/>
      <c r="N146" s="400"/>
      <c r="O146" s="278"/>
      <c r="P146" s="224"/>
      <c r="Q146" s="294"/>
      <c r="R146" s="65"/>
      <c r="S146" s="257"/>
      <c r="T146" s="130">
        <f>+O160+E160</f>
        <v>0</v>
      </c>
      <c r="U146" s="20"/>
      <c r="V146" s="20"/>
      <c r="W146" s="20"/>
      <c r="X146" s="20"/>
    </row>
    <row r="147" spans="1:24" s="80" customFormat="1" ht="37.5">
      <c r="A147" s="133" t="s">
        <v>79</v>
      </c>
      <c r="B147" s="133" t="s">
        <v>160</v>
      </c>
      <c r="C147" s="133"/>
      <c r="D147" s="132" t="s">
        <v>289</v>
      </c>
      <c r="E147" s="144">
        <f t="shared" si="4"/>
        <v>0</v>
      </c>
      <c r="F147" s="144"/>
      <c r="G147" s="85"/>
      <c r="H147" s="110"/>
      <c r="I147" s="436"/>
      <c r="J147" s="199"/>
      <c r="K147" s="223"/>
      <c r="L147" s="223"/>
      <c r="M147" s="223"/>
      <c r="N147" s="400"/>
      <c r="O147" s="278"/>
      <c r="P147" s="224"/>
      <c r="Q147" s="294"/>
      <c r="R147" s="65"/>
      <c r="S147" s="257"/>
      <c r="T147" s="130">
        <f>+O147+E147</f>
        <v>0</v>
      </c>
      <c r="U147" s="76"/>
      <c r="V147" s="76"/>
      <c r="W147" s="79"/>
      <c r="X147" s="79"/>
    </row>
    <row r="148" spans="1:24" s="21" customFormat="1" ht="60.75">
      <c r="A148" s="162" t="s">
        <v>433</v>
      </c>
      <c r="B148" s="162" t="s">
        <v>287</v>
      </c>
      <c r="C148" s="162"/>
      <c r="D148" s="169" t="s">
        <v>90</v>
      </c>
      <c r="E148" s="183">
        <f t="shared" si="4"/>
        <v>0</v>
      </c>
      <c r="F148" s="183"/>
      <c r="G148" s="204"/>
      <c r="H148" s="181"/>
      <c r="I148" s="323"/>
      <c r="J148" s="205"/>
      <c r="K148" s="204"/>
      <c r="L148" s="204"/>
      <c r="M148" s="204"/>
      <c r="N148" s="181"/>
      <c r="O148" s="205"/>
      <c r="P148" s="182"/>
      <c r="Q148" s="288"/>
      <c r="R148" s="65"/>
      <c r="S148" s="257"/>
      <c r="T148" s="130">
        <f>+O150+E150</f>
        <v>0</v>
      </c>
      <c r="U148" s="361">
        <v>0</v>
      </c>
      <c r="V148" s="20"/>
      <c r="W148" s="20"/>
      <c r="X148" s="20"/>
    </row>
    <row r="149" spans="1:24" s="21" customFormat="1" ht="60.75">
      <c r="A149" s="162" t="s">
        <v>80</v>
      </c>
      <c r="B149" s="162" t="s">
        <v>287</v>
      </c>
      <c r="C149" s="162"/>
      <c r="D149" s="169" t="s">
        <v>90</v>
      </c>
      <c r="E149" s="183">
        <f t="shared" si="4"/>
        <v>0</v>
      </c>
      <c r="F149" s="183"/>
      <c r="G149" s="183"/>
      <c r="H149" s="323"/>
      <c r="I149" s="323"/>
      <c r="J149" s="205"/>
      <c r="K149" s="183"/>
      <c r="L149" s="183"/>
      <c r="M149" s="183"/>
      <c r="N149" s="323"/>
      <c r="O149" s="205"/>
      <c r="P149" s="209"/>
      <c r="Q149" s="288"/>
      <c r="R149" s="65"/>
      <c r="S149" s="257"/>
      <c r="T149" s="130" t="e">
        <f>+#REF!+#REF!</f>
        <v>#REF!</v>
      </c>
      <c r="U149" s="20"/>
      <c r="V149" s="20"/>
      <c r="W149" s="20"/>
      <c r="X149" s="20"/>
    </row>
    <row r="150" spans="1:24" s="21" customFormat="1" ht="37.5">
      <c r="A150" s="138" t="s">
        <v>392</v>
      </c>
      <c r="B150" s="138" t="s">
        <v>293</v>
      </c>
      <c r="C150" s="138"/>
      <c r="D150" s="87" t="s">
        <v>451</v>
      </c>
      <c r="E150" s="144">
        <f t="shared" si="4"/>
        <v>0</v>
      </c>
      <c r="F150" s="144"/>
      <c r="G150" s="85"/>
      <c r="H150" s="110"/>
      <c r="I150" s="436"/>
      <c r="J150" s="199"/>
      <c r="K150" s="85"/>
      <c r="L150" s="85"/>
      <c r="M150" s="85"/>
      <c r="N150" s="110"/>
      <c r="O150" s="271"/>
      <c r="P150" s="175"/>
      <c r="Q150" s="286"/>
      <c r="R150" s="65"/>
      <c r="S150" s="257"/>
      <c r="T150" s="130"/>
      <c r="U150" s="20"/>
      <c r="V150" s="20"/>
      <c r="W150" s="20"/>
      <c r="X150" s="20"/>
    </row>
    <row r="151" spans="1:24" s="21" customFormat="1" ht="56.25">
      <c r="A151" s="138" t="s">
        <v>393</v>
      </c>
      <c r="B151" s="138" t="s">
        <v>294</v>
      </c>
      <c r="C151" s="138"/>
      <c r="D151" s="87" t="s">
        <v>324</v>
      </c>
      <c r="E151" s="144">
        <f t="shared" si="4"/>
        <v>0</v>
      </c>
      <c r="F151" s="144"/>
      <c r="G151" s="85"/>
      <c r="H151" s="110"/>
      <c r="I151" s="436"/>
      <c r="J151" s="199"/>
      <c r="K151" s="85"/>
      <c r="L151" s="85"/>
      <c r="M151" s="85"/>
      <c r="N151" s="110"/>
      <c r="O151" s="271"/>
      <c r="P151" s="175"/>
      <c r="Q151" s="286"/>
      <c r="R151" s="65"/>
      <c r="S151" s="257"/>
      <c r="T151" s="130"/>
      <c r="U151" s="20"/>
      <c r="V151" s="20"/>
      <c r="W151" s="20"/>
      <c r="X151" s="20"/>
    </row>
    <row r="152" spans="1:24" s="21" customFormat="1" ht="69" customHeight="1">
      <c r="A152" s="162" t="s">
        <v>434</v>
      </c>
      <c r="B152" s="162" t="s">
        <v>285</v>
      </c>
      <c r="C152" s="162"/>
      <c r="D152" s="169" t="s">
        <v>362</v>
      </c>
      <c r="E152" s="183">
        <f t="shared" si="4"/>
        <v>0</v>
      </c>
      <c r="F152" s="183"/>
      <c r="G152" s="204"/>
      <c r="H152" s="181"/>
      <c r="I152" s="323"/>
      <c r="J152" s="193"/>
      <c r="K152" s="191"/>
      <c r="L152" s="191"/>
      <c r="M152" s="191"/>
      <c r="N152" s="192"/>
      <c r="O152" s="193"/>
      <c r="P152" s="194"/>
      <c r="Q152" s="283"/>
      <c r="R152" s="65"/>
      <c r="S152" s="257"/>
      <c r="T152" s="130">
        <f>+O152+E152</f>
        <v>0</v>
      </c>
      <c r="U152" s="128"/>
      <c r="V152" s="22"/>
      <c r="W152" s="20"/>
      <c r="X152" s="20"/>
    </row>
    <row r="153" spans="1:24" s="21" customFormat="1" ht="68.25" customHeight="1">
      <c r="A153" s="162" t="s">
        <v>84</v>
      </c>
      <c r="B153" s="162" t="s">
        <v>285</v>
      </c>
      <c r="C153" s="162"/>
      <c r="D153" s="169" t="s">
        <v>362</v>
      </c>
      <c r="E153" s="183">
        <f t="shared" si="4"/>
        <v>0</v>
      </c>
      <c r="F153" s="183"/>
      <c r="G153" s="204"/>
      <c r="H153" s="181"/>
      <c r="I153" s="323"/>
      <c r="J153" s="193"/>
      <c r="K153" s="191"/>
      <c r="L153" s="191"/>
      <c r="M153" s="191"/>
      <c r="N153" s="192"/>
      <c r="O153" s="193"/>
      <c r="P153" s="194"/>
      <c r="Q153" s="283"/>
      <c r="R153" s="65"/>
      <c r="S153" s="257"/>
      <c r="T153" s="130">
        <f>+O153+E153</f>
        <v>0</v>
      </c>
      <c r="U153" s="128"/>
      <c r="V153" s="22"/>
      <c r="W153" s="20"/>
      <c r="X153" s="20"/>
    </row>
    <row r="154" spans="1:24" s="21" customFormat="1" ht="38.25" customHeight="1">
      <c r="A154" s="133" t="s">
        <v>394</v>
      </c>
      <c r="B154" s="133" t="s">
        <v>415</v>
      </c>
      <c r="C154" s="133"/>
      <c r="D154" s="233" t="s">
        <v>295</v>
      </c>
      <c r="E154" s="251">
        <f t="shared" si="4"/>
        <v>0</v>
      </c>
      <c r="F154" s="251"/>
      <c r="G154" s="226"/>
      <c r="H154" s="225"/>
      <c r="I154" s="440"/>
      <c r="J154" s="227"/>
      <c r="K154" s="206"/>
      <c r="L154" s="206"/>
      <c r="M154" s="206"/>
      <c r="N154" s="131"/>
      <c r="O154" s="187"/>
      <c r="P154" s="134"/>
      <c r="Q154" s="289"/>
      <c r="R154" s="65"/>
      <c r="S154" s="257"/>
      <c r="T154" s="130" t="e">
        <f>+#REF!+#REF!</f>
        <v>#REF!</v>
      </c>
      <c r="U154" s="22"/>
      <c r="V154" s="20"/>
      <c r="W154" s="20"/>
      <c r="X154" s="20"/>
    </row>
    <row r="155" spans="1:24" s="27" customFormat="1" ht="130.5" customHeight="1">
      <c r="A155" s="162" t="s">
        <v>435</v>
      </c>
      <c r="B155" s="162" t="s">
        <v>282</v>
      </c>
      <c r="C155" s="162"/>
      <c r="D155" s="169" t="s">
        <v>491</v>
      </c>
      <c r="E155" s="197">
        <f t="shared" si="4"/>
        <v>0</v>
      </c>
      <c r="F155" s="197"/>
      <c r="G155" s="191"/>
      <c r="H155" s="192"/>
      <c r="I155" s="423"/>
      <c r="J155" s="193"/>
      <c r="K155" s="191"/>
      <c r="L155" s="191"/>
      <c r="M155" s="191"/>
      <c r="N155" s="192"/>
      <c r="O155" s="193"/>
      <c r="P155" s="194"/>
      <c r="Q155" s="283"/>
      <c r="R155" s="65"/>
      <c r="S155" s="257"/>
      <c r="T155" s="130">
        <f>+O155+E155</f>
        <v>0</v>
      </c>
      <c r="U155" s="363">
        <v>-139760</v>
      </c>
      <c r="W155" s="26"/>
      <c r="X155" s="26"/>
    </row>
    <row r="156" spans="1:24" s="27" customFormat="1" ht="128.25" customHeight="1">
      <c r="A156" s="162" t="s">
        <v>85</v>
      </c>
      <c r="B156" s="162" t="s">
        <v>282</v>
      </c>
      <c r="C156" s="162"/>
      <c r="D156" s="169" t="s">
        <v>491</v>
      </c>
      <c r="E156" s="197">
        <f t="shared" si="4"/>
        <v>0</v>
      </c>
      <c r="F156" s="197"/>
      <c r="G156" s="191"/>
      <c r="H156" s="192"/>
      <c r="I156" s="423"/>
      <c r="J156" s="193"/>
      <c r="K156" s="191"/>
      <c r="L156" s="191"/>
      <c r="M156" s="191"/>
      <c r="N156" s="192"/>
      <c r="O156" s="193"/>
      <c r="P156" s="194"/>
      <c r="Q156" s="283"/>
      <c r="R156" s="65"/>
      <c r="S156" s="257"/>
      <c r="T156" s="130">
        <f>+O156+E156</f>
        <v>0</v>
      </c>
      <c r="W156" s="26"/>
      <c r="X156" s="26"/>
    </row>
    <row r="157" spans="1:24" s="27" customFormat="1" ht="56.25">
      <c r="A157" s="135" t="s">
        <v>395</v>
      </c>
      <c r="B157" s="135" t="s">
        <v>450</v>
      </c>
      <c r="C157" s="135"/>
      <c r="D157" s="132" t="s">
        <v>207</v>
      </c>
      <c r="E157" s="144">
        <f t="shared" si="4"/>
        <v>0</v>
      </c>
      <c r="F157" s="144"/>
      <c r="G157" s="85"/>
      <c r="H157" s="110"/>
      <c r="I157" s="427"/>
      <c r="J157" s="125"/>
      <c r="K157" s="126"/>
      <c r="L157" s="85"/>
      <c r="M157" s="85"/>
      <c r="N157" s="110"/>
      <c r="O157" s="271"/>
      <c r="P157" s="175"/>
      <c r="Q157" s="286"/>
      <c r="R157" s="65"/>
      <c r="S157" s="257"/>
      <c r="T157" s="130">
        <f>+O157+E157</f>
        <v>0</v>
      </c>
      <c r="W157" s="26"/>
      <c r="X157" s="26"/>
    </row>
    <row r="158" spans="1:24" s="27" customFormat="1" ht="75">
      <c r="A158" s="135" t="s">
        <v>465</v>
      </c>
      <c r="B158" s="135" t="s">
        <v>29</v>
      </c>
      <c r="C158" s="135"/>
      <c r="D158" s="132" t="s">
        <v>466</v>
      </c>
      <c r="E158" s="144">
        <f t="shared" si="4"/>
        <v>0</v>
      </c>
      <c r="F158" s="144"/>
      <c r="G158" s="85"/>
      <c r="H158" s="110"/>
      <c r="I158" s="427"/>
      <c r="J158" s="125"/>
      <c r="K158" s="126"/>
      <c r="L158" s="85"/>
      <c r="M158" s="85"/>
      <c r="N158" s="110"/>
      <c r="O158" s="271"/>
      <c r="P158" s="175"/>
      <c r="Q158" s="286"/>
      <c r="R158" s="65"/>
      <c r="S158" s="257"/>
      <c r="T158" s="130"/>
      <c r="W158" s="26"/>
      <c r="X158" s="26"/>
    </row>
    <row r="159" spans="1:24" s="27" customFormat="1" ht="24" customHeight="1">
      <c r="A159" s="135" t="s">
        <v>396</v>
      </c>
      <c r="B159" s="135" t="s">
        <v>363</v>
      </c>
      <c r="C159" s="135"/>
      <c r="D159" s="132" t="s">
        <v>378</v>
      </c>
      <c r="E159" s="144">
        <f t="shared" si="4"/>
        <v>0</v>
      </c>
      <c r="F159" s="144"/>
      <c r="G159" s="85"/>
      <c r="H159" s="110"/>
      <c r="I159" s="427"/>
      <c r="J159" s="125"/>
      <c r="K159" s="126"/>
      <c r="L159" s="85"/>
      <c r="M159" s="85"/>
      <c r="N159" s="110"/>
      <c r="O159" s="271"/>
      <c r="P159" s="175"/>
      <c r="Q159" s="286"/>
      <c r="R159" s="65"/>
      <c r="S159" s="257"/>
      <c r="T159" s="130"/>
      <c r="W159" s="26"/>
      <c r="X159" s="26"/>
    </row>
    <row r="160" spans="1:24" s="21" customFormat="1" ht="60.75">
      <c r="A160" s="162" t="s">
        <v>86</v>
      </c>
      <c r="B160" s="162" t="s">
        <v>284</v>
      </c>
      <c r="C160" s="162"/>
      <c r="D160" s="169" t="s">
        <v>339</v>
      </c>
      <c r="E160" s="183">
        <f t="shared" si="4"/>
        <v>0</v>
      </c>
      <c r="F160" s="183"/>
      <c r="G160" s="204"/>
      <c r="H160" s="181"/>
      <c r="I160" s="323"/>
      <c r="J160" s="193"/>
      <c r="K160" s="191"/>
      <c r="L160" s="191"/>
      <c r="M160" s="191"/>
      <c r="N160" s="192"/>
      <c r="O160" s="193"/>
      <c r="P160" s="194"/>
      <c r="Q160" s="283"/>
      <c r="R160" s="65"/>
      <c r="S160" s="257"/>
      <c r="T160" s="130">
        <f>+O162+E162</f>
        <v>0</v>
      </c>
      <c r="U160" s="361">
        <v>-1061300</v>
      </c>
      <c r="V160" s="20"/>
      <c r="W160" s="20"/>
      <c r="X160" s="20"/>
    </row>
    <row r="161" spans="1:24" s="21" customFormat="1" ht="60.75">
      <c r="A161" s="162" t="s">
        <v>87</v>
      </c>
      <c r="B161" s="162" t="s">
        <v>284</v>
      </c>
      <c r="C161" s="162"/>
      <c r="D161" s="169" t="s">
        <v>339</v>
      </c>
      <c r="E161" s="183">
        <f t="shared" si="4"/>
        <v>0</v>
      </c>
      <c r="F161" s="183"/>
      <c r="G161" s="204"/>
      <c r="H161" s="181"/>
      <c r="I161" s="323"/>
      <c r="J161" s="193"/>
      <c r="K161" s="191"/>
      <c r="L161" s="191"/>
      <c r="M161" s="191"/>
      <c r="N161" s="192"/>
      <c r="O161" s="193"/>
      <c r="P161" s="194"/>
      <c r="Q161" s="283"/>
      <c r="R161" s="65"/>
      <c r="S161" s="257"/>
      <c r="T161" s="130">
        <f>+O163+E163</f>
        <v>0</v>
      </c>
      <c r="U161" s="20"/>
      <c r="V161" s="20"/>
      <c r="W161" s="20"/>
      <c r="X161" s="20"/>
    </row>
    <row r="162" spans="1:24" s="21" customFormat="1" ht="37.5">
      <c r="A162" s="133" t="s">
        <v>397</v>
      </c>
      <c r="B162" s="133" t="s">
        <v>114</v>
      </c>
      <c r="C162" s="133"/>
      <c r="D162" s="132" t="s">
        <v>88</v>
      </c>
      <c r="E162" s="146">
        <f t="shared" si="4"/>
        <v>0</v>
      </c>
      <c r="F162" s="146"/>
      <c r="G162" s="206"/>
      <c r="H162" s="131"/>
      <c r="I162" s="441"/>
      <c r="J162" s="228"/>
      <c r="K162" s="206"/>
      <c r="L162" s="206"/>
      <c r="M162" s="206"/>
      <c r="N162" s="131"/>
      <c r="O162" s="187"/>
      <c r="P162" s="134"/>
      <c r="Q162" s="289"/>
      <c r="R162" s="65"/>
      <c r="S162" s="257"/>
      <c r="T162" s="130" t="e">
        <f>+#REF!+#REF!</f>
        <v>#REF!</v>
      </c>
      <c r="U162" s="20"/>
      <c r="V162" s="20"/>
      <c r="W162" s="20"/>
      <c r="X162" s="20"/>
    </row>
    <row r="163" spans="1:24" s="21" customFormat="1" ht="37.5">
      <c r="A163" s="133" t="s">
        <v>94</v>
      </c>
      <c r="B163" s="133" t="s">
        <v>328</v>
      </c>
      <c r="C163" s="133"/>
      <c r="D163" s="132" t="s">
        <v>447</v>
      </c>
      <c r="E163" s="146">
        <f t="shared" si="4"/>
        <v>0</v>
      </c>
      <c r="F163" s="146"/>
      <c r="G163" s="206"/>
      <c r="H163" s="131"/>
      <c r="I163" s="441"/>
      <c r="J163" s="228"/>
      <c r="K163" s="206"/>
      <c r="L163" s="206"/>
      <c r="M163" s="206"/>
      <c r="N163" s="131"/>
      <c r="O163" s="187"/>
      <c r="P163" s="134"/>
      <c r="Q163" s="289"/>
      <c r="R163" s="65"/>
      <c r="S163" s="257"/>
      <c r="T163" s="130" t="e">
        <f>+#REF!+#REF!</f>
        <v>#REF!</v>
      </c>
      <c r="U163" s="20"/>
      <c r="V163" s="20"/>
      <c r="W163" s="20"/>
      <c r="X163" s="20"/>
    </row>
    <row r="164" spans="1:24" s="320" customFormat="1" ht="56.25">
      <c r="A164" s="161" t="s">
        <v>448</v>
      </c>
      <c r="B164" s="161" t="s">
        <v>328</v>
      </c>
      <c r="C164" s="161"/>
      <c r="D164" s="254" t="s">
        <v>488</v>
      </c>
      <c r="E164" s="332">
        <f t="shared" si="4"/>
        <v>0</v>
      </c>
      <c r="F164" s="332"/>
      <c r="G164" s="333"/>
      <c r="H164" s="334"/>
      <c r="I164" s="442"/>
      <c r="J164" s="335"/>
      <c r="K164" s="333"/>
      <c r="L164" s="333"/>
      <c r="M164" s="333"/>
      <c r="N164" s="334"/>
      <c r="O164" s="336"/>
      <c r="P164" s="337"/>
      <c r="Q164" s="338"/>
      <c r="R164" s="65"/>
      <c r="S164" s="310"/>
      <c r="T164" s="259"/>
      <c r="U164" s="103"/>
      <c r="V164" s="103"/>
      <c r="W164" s="103"/>
      <c r="X164" s="103"/>
    </row>
    <row r="165" spans="1:24" s="320" customFormat="1" ht="56.25">
      <c r="A165" s="161" t="s">
        <v>489</v>
      </c>
      <c r="B165" s="161" t="s">
        <v>328</v>
      </c>
      <c r="C165" s="161"/>
      <c r="D165" s="254" t="s">
        <v>379</v>
      </c>
      <c r="E165" s="332">
        <f t="shared" si="4"/>
        <v>0</v>
      </c>
      <c r="F165" s="332"/>
      <c r="G165" s="333"/>
      <c r="H165" s="334"/>
      <c r="I165" s="442"/>
      <c r="J165" s="335"/>
      <c r="K165" s="333"/>
      <c r="L165" s="333"/>
      <c r="M165" s="333"/>
      <c r="N165" s="334"/>
      <c r="O165" s="336"/>
      <c r="P165" s="337"/>
      <c r="Q165" s="338"/>
      <c r="R165" s="65"/>
      <c r="S165" s="310"/>
      <c r="T165" s="259"/>
      <c r="U165" s="103"/>
      <c r="V165" s="103"/>
      <c r="W165" s="103"/>
      <c r="X165" s="103"/>
    </row>
    <row r="166" spans="1:24" s="320" customFormat="1" ht="56.25">
      <c r="A166" s="161" t="s">
        <v>380</v>
      </c>
      <c r="B166" s="161" t="s">
        <v>328</v>
      </c>
      <c r="C166" s="161"/>
      <c r="D166" s="254" t="s">
        <v>381</v>
      </c>
      <c r="E166" s="332">
        <f t="shared" si="4"/>
        <v>0</v>
      </c>
      <c r="F166" s="332"/>
      <c r="G166" s="333"/>
      <c r="H166" s="334"/>
      <c r="I166" s="442"/>
      <c r="J166" s="335"/>
      <c r="K166" s="333"/>
      <c r="L166" s="333"/>
      <c r="M166" s="333"/>
      <c r="N166" s="334"/>
      <c r="O166" s="336"/>
      <c r="P166" s="337"/>
      <c r="Q166" s="338"/>
      <c r="R166" s="65"/>
      <c r="S166" s="310"/>
      <c r="T166" s="259"/>
      <c r="U166" s="103"/>
      <c r="V166" s="103"/>
      <c r="W166" s="103"/>
      <c r="X166" s="103"/>
    </row>
    <row r="167" spans="1:24" s="320" customFormat="1" ht="56.25">
      <c r="A167" s="161" t="s">
        <v>382</v>
      </c>
      <c r="B167" s="161" t="s">
        <v>328</v>
      </c>
      <c r="C167" s="161"/>
      <c r="D167" s="254" t="s">
        <v>504</v>
      </c>
      <c r="E167" s="332">
        <f t="shared" si="4"/>
        <v>0</v>
      </c>
      <c r="F167" s="332"/>
      <c r="G167" s="333"/>
      <c r="H167" s="334"/>
      <c r="I167" s="442"/>
      <c r="J167" s="335"/>
      <c r="K167" s="333"/>
      <c r="L167" s="333"/>
      <c r="M167" s="333"/>
      <c r="N167" s="334"/>
      <c r="O167" s="336"/>
      <c r="P167" s="337"/>
      <c r="Q167" s="338"/>
      <c r="R167" s="65"/>
      <c r="S167" s="310"/>
      <c r="T167" s="259"/>
      <c r="U167" s="103"/>
      <c r="V167" s="103"/>
      <c r="W167" s="103"/>
      <c r="X167" s="103"/>
    </row>
    <row r="168" spans="1:24" s="17" customFormat="1" ht="101.25">
      <c r="A168" s="162" t="s">
        <v>436</v>
      </c>
      <c r="B168" s="162" t="s">
        <v>283</v>
      </c>
      <c r="C168" s="162"/>
      <c r="D168" s="169" t="s">
        <v>297</v>
      </c>
      <c r="E168" s="183">
        <f t="shared" si="4"/>
        <v>0</v>
      </c>
      <c r="F168" s="183"/>
      <c r="G168" s="204"/>
      <c r="H168" s="181"/>
      <c r="I168" s="323"/>
      <c r="J168" s="205"/>
      <c r="K168" s="204"/>
      <c r="L168" s="204"/>
      <c r="M168" s="204"/>
      <c r="N168" s="181"/>
      <c r="O168" s="205"/>
      <c r="P168" s="182"/>
      <c r="Q168" s="288"/>
      <c r="R168" s="65"/>
      <c r="S168" s="257"/>
      <c r="T168" s="130"/>
      <c r="U168" s="364">
        <v>9772017</v>
      </c>
      <c r="V168" s="18"/>
      <c r="W168" s="16"/>
      <c r="X168" s="16"/>
    </row>
    <row r="169" spans="1:24" s="17" customFormat="1" ht="101.25">
      <c r="A169" s="162" t="s">
        <v>89</v>
      </c>
      <c r="B169" s="162" t="s">
        <v>283</v>
      </c>
      <c r="C169" s="162"/>
      <c r="D169" s="169" t="s">
        <v>297</v>
      </c>
      <c r="E169" s="183">
        <f t="shared" si="4"/>
        <v>0</v>
      </c>
      <c r="F169" s="183"/>
      <c r="G169" s="204"/>
      <c r="H169" s="181"/>
      <c r="I169" s="323"/>
      <c r="J169" s="205"/>
      <c r="K169" s="204"/>
      <c r="L169" s="204"/>
      <c r="M169" s="204"/>
      <c r="N169" s="181"/>
      <c r="O169" s="205"/>
      <c r="P169" s="182"/>
      <c r="Q169" s="288"/>
      <c r="R169" s="65"/>
      <c r="S169" s="257"/>
      <c r="T169" s="130"/>
      <c r="U169" s="33"/>
      <c r="V169" s="18"/>
      <c r="W169" s="16"/>
      <c r="X169" s="16"/>
    </row>
    <row r="170" spans="1:24" s="19" customFormat="1" ht="18.75">
      <c r="A170" s="170" t="s">
        <v>139</v>
      </c>
      <c r="B170" s="170" t="s">
        <v>97</v>
      </c>
      <c r="C170" s="170"/>
      <c r="D170" s="132" t="s">
        <v>509</v>
      </c>
      <c r="E170" s="190">
        <f t="shared" si="4"/>
        <v>0</v>
      </c>
      <c r="F170" s="190"/>
      <c r="G170" s="229"/>
      <c r="H170" s="230"/>
      <c r="I170" s="443"/>
      <c r="J170" s="231"/>
      <c r="K170" s="229"/>
      <c r="L170" s="229"/>
      <c r="M170" s="229"/>
      <c r="N170" s="230"/>
      <c r="O170" s="231"/>
      <c r="P170" s="232"/>
      <c r="Q170" s="285"/>
      <c r="R170" s="65"/>
      <c r="S170" s="257"/>
      <c r="T170" s="130">
        <f>+O195+E195</f>
        <v>-2458037100</v>
      </c>
      <c r="U170" s="18"/>
      <c r="V170" s="18"/>
      <c r="W170" s="18"/>
      <c r="X170" s="18"/>
    </row>
    <row r="171" spans="1:24" s="17" customFormat="1" ht="56.25">
      <c r="A171" s="133" t="s">
        <v>301</v>
      </c>
      <c r="B171" s="133" t="s">
        <v>322</v>
      </c>
      <c r="C171" s="133"/>
      <c r="D171" s="132" t="s">
        <v>239</v>
      </c>
      <c r="E171" s="146">
        <f t="shared" si="4"/>
        <v>0</v>
      </c>
      <c r="F171" s="146"/>
      <c r="G171" s="206"/>
      <c r="H171" s="131"/>
      <c r="I171" s="441"/>
      <c r="J171" s="228"/>
      <c r="K171" s="206"/>
      <c r="L171" s="206"/>
      <c r="M171" s="206"/>
      <c r="N171" s="131"/>
      <c r="O171" s="187"/>
      <c r="P171" s="134"/>
      <c r="Q171" s="289"/>
      <c r="R171" s="65"/>
      <c r="S171" s="257"/>
      <c r="T171" s="130" t="e">
        <f>+#REF!+#REF!</f>
        <v>#REF!</v>
      </c>
      <c r="U171" s="257">
        <f>SUM(E171:Q171)</f>
        <v>0</v>
      </c>
      <c r="V171" s="18"/>
      <c r="W171" s="16"/>
      <c r="X171" s="16"/>
    </row>
    <row r="172" spans="1:24" s="17" customFormat="1" ht="131.25">
      <c r="A172" s="133"/>
      <c r="B172" s="133">
        <v>250318</v>
      </c>
      <c r="C172" s="133"/>
      <c r="D172" s="132" t="s">
        <v>487</v>
      </c>
      <c r="E172" s="146">
        <f t="shared" si="4"/>
        <v>0</v>
      </c>
      <c r="F172" s="146"/>
      <c r="G172" s="206"/>
      <c r="H172" s="131"/>
      <c r="I172" s="441"/>
      <c r="J172" s="228"/>
      <c r="K172" s="206"/>
      <c r="L172" s="206"/>
      <c r="M172" s="206"/>
      <c r="N172" s="131"/>
      <c r="O172" s="187"/>
      <c r="P172" s="134"/>
      <c r="Q172" s="289"/>
      <c r="R172" s="65"/>
      <c r="S172" s="257"/>
      <c r="T172" s="130"/>
      <c r="U172" s="257"/>
      <c r="V172" s="18"/>
      <c r="W172" s="16"/>
      <c r="X172" s="16"/>
    </row>
    <row r="173" spans="1:24" s="21" customFormat="1" ht="75">
      <c r="A173" s="133" t="s">
        <v>302</v>
      </c>
      <c r="B173" s="133" t="s">
        <v>323</v>
      </c>
      <c r="C173" s="133"/>
      <c r="D173" s="132" t="s">
        <v>240</v>
      </c>
      <c r="E173" s="146">
        <f t="shared" si="4"/>
        <v>0</v>
      </c>
      <c r="F173" s="146"/>
      <c r="G173" s="206"/>
      <c r="H173" s="131"/>
      <c r="I173" s="441"/>
      <c r="J173" s="228"/>
      <c r="K173" s="206"/>
      <c r="L173" s="206"/>
      <c r="M173" s="206"/>
      <c r="N173" s="131"/>
      <c r="O173" s="187"/>
      <c r="P173" s="134"/>
      <c r="Q173" s="289"/>
      <c r="R173" s="65"/>
      <c r="S173" s="257"/>
      <c r="T173" s="130">
        <f>+O175+E175</f>
        <v>0</v>
      </c>
      <c r="U173" s="257">
        <f>SUM(E173:Q174)</f>
        <v>0</v>
      </c>
      <c r="V173" s="16"/>
      <c r="W173" s="20"/>
      <c r="X173" s="20"/>
    </row>
    <row r="174" spans="1:24" s="21" customFormat="1" ht="131.25">
      <c r="A174" s="133" t="s">
        <v>303</v>
      </c>
      <c r="B174" s="133" t="s">
        <v>331</v>
      </c>
      <c r="C174" s="133"/>
      <c r="D174" s="132" t="s">
        <v>23</v>
      </c>
      <c r="E174" s="146">
        <f t="shared" si="4"/>
        <v>0</v>
      </c>
      <c r="F174" s="146"/>
      <c r="G174" s="206"/>
      <c r="H174" s="131"/>
      <c r="I174" s="441"/>
      <c r="J174" s="228"/>
      <c r="K174" s="206"/>
      <c r="L174" s="206"/>
      <c r="M174" s="206"/>
      <c r="N174" s="131"/>
      <c r="O174" s="187"/>
      <c r="P174" s="134"/>
      <c r="Q174" s="289"/>
      <c r="R174" s="65"/>
      <c r="S174" s="257"/>
      <c r="T174" s="130">
        <f>+O176+E176</f>
        <v>0</v>
      </c>
      <c r="U174" s="257">
        <f>SUM(E174:Q175)</f>
        <v>0</v>
      </c>
      <c r="V174" s="16"/>
      <c r="W174" s="20"/>
      <c r="X174" s="20"/>
    </row>
    <row r="175" spans="1:24" s="17" customFormat="1" ht="168.75">
      <c r="A175" s="133" t="s">
        <v>304</v>
      </c>
      <c r="B175" s="166">
        <v>250328</v>
      </c>
      <c r="C175" s="166"/>
      <c r="D175" s="132" t="s">
        <v>456</v>
      </c>
      <c r="E175" s="146">
        <f t="shared" si="4"/>
        <v>0</v>
      </c>
      <c r="F175" s="146"/>
      <c r="G175" s="206"/>
      <c r="H175" s="131"/>
      <c r="I175" s="441"/>
      <c r="J175" s="228"/>
      <c r="K175" s="206"/>
      <c r="L175" s="206"/>
      <c r="M175" s="206"/>
      <c r="N175" s="131"/>
      <c r="O175" s="187"/>
      <c r="P175" s="134"/>
      <c r="Q175" s="289"/>
      <c r="R175" s="65"/>
      <c r="S175" s="257"/>
      <c r="T175" s="130">
        <f>+O177+E177</f>
        <v>0</v>
      </c>
      <c r="U175" s="257">
        <f>SUM(E175:Q176)</f>
        <v>0</v>
      </c>
      <c r="V175" s="18"/>
      <c r="W175" s="16"/>
      <c r="X175" s="16"/>
    </row>
    <row r="176" spans="1:24" s="17" customFormat="1" ht="362.25">
      <c r="A176" s="166" t="s">
        <v>305</v>
      </c>
      <c r="B176" s="133">
        <v>250329</v>
      </c>
      <c r="C176" s="133"/>
      <c r="D176" s="235" t="s">
        <v>298</v>
      </c>
      <c r="E176" s="146">
        <f t="shared" si="4"/>
        <v>0</v>
      </c>
      <c r="F176" s="146"/>
      <c r="G176" s="206"/>
      <c r="H176" s="131"/>
      <c r="I176" s="441"/>
      <c r="J176" s="228"/>
      <c r="K176" s="206"/>
      <c r="L176" s="206"/>
      <c r="M176" s="206"/>
      <c r="N176" s="131"/>
      <c r="O176" s="187"/>
      <c r="P176" s="134"/>
      <c r="Q176" s="289"/>
      <c r="R176" s="65"/>
      <c r="S176" s="257"/>
      <c r="T176" s="130" t="e">
        <f>+#REF!+#REF!</f>
        <v>#REF!</v>
      </c>
      <c r="U176" s="257">
        <f>SUM(E176:Q177)</f>
        <v>0</v>
      </c>
      <c r="V176" s="18"/>
      <c r="W176" s="16"/>
      <c r="X176" s="16"/>
    </row>
    <row r="177" spans="1:24" s="17" customFormat="1" ht="86.25">
      <c r="A177" s="166" t="s">
        <v>306</v>
      </c>
      <c r="B177" s="166">
        <v>250330</v>
      </c>
      <c r="C177" s="166"/>
      <c r="D177" s="235" t="s">
        <v>61</v>
      </c>
      <c r="E177" s="146">
        <f t="shared" si="4"/>
        <v>0</v>
      </c>
      <c r="F177" s="146"/>
      <c r="G177" s="206"/>
      <c r="H177" s="131"/>
      <c r="I177" s="441"/>
      <c r="J177" s="228"/>
      <c r="K177" s="206"/>
      <c r="L177" s="206"/>
      <c r="M177" s="206"/>
      <c r="N177" s="131"/>
      <c r="O177" s="187"/>
      <c r="P177" s="134"/>
      <c r="Q177" s="289"/>
      <c r="R177" s="65"/>
      <c r="S177" s="257"/>
      <c r="T177" s="130" t="e">
        <f>+#REF!+#REF!</f>
        <v>#REF!</v>
      </c>
      <c r="U177" s="257">
        <f>SUM(E177:Q177)</f>
        <v>0</v>
      </c>
      <c r="V177" s="18"/>
      <c r="W177" s="16"/>
      <c r="X177" s="16"/>
    </row>
    <row r="178" spans="1:24" s="17" customFormat="1" ht="92.25" customHeight="1">
      <c r="A178" s="166">
        <v>76184300</v>
      </c>
      <c r="B178" s="166" t="s">
        <v>350</v>
      </c>
      <c r="C178" s="166"/>
      <c r="D178" s="132" t="s">
        <v>351</v>
      </c>
      <c r="E178" s="146">
        <f t="shared" si="4"/>
        <v>0</v>
      </c>
      <c r="F178" s="146"/>
      <c r="G178" s="206"/>
      <c r="H178" s="131"/>
      <c r="I178" s="441"/>
      <c r="J178" s="228"/>
      <c r="K178" s="206"/>
      <c r="L178" s="206"/>
      <c r="M178" s="206"/>
      <c r="N178" s="131"/>
      <c r="O178" s="187"/>
      <c r="P178" s="134"/>
      <c r="Q178" s="289"/>
      <c r="R178" s="65"/>
      <c r="S178" s="257"/>
      <c r="T178" s="130" t="e">
        <f>+#REF!+#REF!</f>
        <v>#REF!</v>
      </c>
      <c r="U178" s="257">
        <f>SUM(E178:Q178)</f>
        <v>0</v>
      </c>
      <c r="V178" s="18"/>
      <c r="W178" s="16"/>
      <c r="X178" s="16"/>
    </row>
    <row r="179" spans="1:24" s="17" customFormat="1" ht="69">
      <c r="A179" s="166" t="s">
        <v>204</v>
      </c>
      <c r="B179" s="166" t="s">
        <v>505</v>
      </c>
      <c r="C179" s="166"/>
      <c r="D179" s="376" t="s">
        <v>325</v>
      </c>
      <c r="E179" s="206">
        <f t="shared" si="4"/>
        <v>0</v>
      </c>
      <c r="F179" s="206"/>
      <c r="G179" s="206"/>
      <c r="H179" s="131"/>
      <c r="I179" s="444"/>
      <c r="J179" s="278"/>
      <c r="K179" s="206"/>
      <c r="L179" s="206"/>
      <c r="M179" s="206"/>
      <c r="N179" s="131"/>
      <c r="O179" s="187"/>
      <c r="P179" s="134"/>
      <c r="Q179" s="289"/>
      <c r="R179" s="65"/>
      <c r="S179" s="257"/>
      <c r="T179" s="130"/>
      <c r="U179" s="257"/>
      <c r="V179" s="18"/>
      <c r="W179" s="16"/>
      <c r="X179" s="16"/>
    </row>
    <row r="180" spans="1:24" s="17" customFormat="1" ht="150">
      <c r="A180" s="172" t="s">
        <v>514</v>
      </c>
      <c r="B180" s="172">
        <v>250376</v>
      </c>
      <c r="C180" s="172"/>
      <c r="D180" s="132" t="s">
        <v>221</v>
      </c>
      <c r="E180" s="146">
        <f t="shared" si="4"/>
        <v>0</v>
      </c>
      <c r="F180" s="146"/>
      <c r="G180" s="206"/>
      <c r="H180" s="131"/>
      <c r="I180" s="444"/>
      <c r="J180" s="199"/>
      <c r="K180" s="198"/>
      <c r="L180" s="198"/>
      <c r="M180" s="198"/>
      <c r="N180" s="149"/>
      <c r="O180" s="270"/>
      <c r="P180" s="150"/>
      <c r="Q180" s="289"/>
      <c r="R180" s="65"/>
      <c r="S180" s="257"/>
      <c r="T180" s="130">
        <f>+O182+E182</f>
        <v>0</v>
      </c>
      <c r="U180" s="257">
        <f>SUM(E180:Q181)</f>
        <v>0</v>
      </c>
      <c r="V180" s="18"/>
      <c r="W180" s="16"/>
      <c r="X180" s="16"/>
    </row>
    <row r="181" spans="1:24" s="17" customFormat="1" ht="37.5">
      <c r="A181" s="170" t="s">
        <v>116</v>
      </c>
      <c r="B181" s="170">
        <v>250380</v>
      </c>
      <c r="C181" s="170"/>
      <c r="D181" s="132" t="s">
        <v>401</v>
      </c>
      <c r="E181" s="190">
        <f t="shared" si="4"/>
        <v>0</v>
      </c>
      <c r="F181" s="190"/>
      <c r="G181" s="126"/>
      <c r="H181" s="188"/>
      <c r="I181" s="429"/>
      <c r="J181" s="199"/>
      <c r="K181" s="198"/>
      <c r="L181" s="198"/>
      <c r="M181" s="198"/>
      <c r="N181" s="149"/>
      <c r="O181" s="270"/>
      <c r="P181" s="150"/>
      <c r="Q181" s="284"/>
      <c r="R181" s="65"/>
      <c r="S181" s="257"/>
      <c r="T181" s="130">
        <f>+O183+E183</f>
        <v>0</v>
      </c>
      <c r="U181" s="257">
        <f>SUM(E181:Q182)</f>
        <v>0</v>
      </c>
      <c r="V181" s="18"/>
      <c r="W181" s="16"/>
      <c r="X181" s="16"/>
    </row>
    <row r="182" spans="1:24" s="343" customFormat="1" ht="131.25">
      <c r="A182" s="256" t="s">
        <v>117</v>
      </c>
      <c r="B182" s="256">
        <v>250380</v>
      </c>
      <c r="C182" s="256"/>
      <c r="D182" s="254" t="s">
        <v>402</v>
      </c>
      <c r="E182" s="317">
        <f t="shared" si="4"/>
        <v>0</v>
      </c>
      <c r="F182" s="317"/>
      <c r="G182" s="318"/>
      <c r="H182" s="319"/>
      <c r="I182" s="433"/>
      <c r="J182" s="216"/>
      <c r="K182" s="318"/>
      <c r="L182" s="318"/>
      <c r="M182" s="318"/>
      <c r="N182" s="319"/>
      <c r="O182" s="339"/>
      <c r="P182" s="340"/>
      <c r="Q182" s="341"/>
      <c r="R182" s="65"/>
      <c r="S182" s="310"/>
      <c r="T182" s="259">
        <f>+O184+E184</f>
        <v>0</v>
      </c>
      <c r="U182" s="310">
        <f>SUM(E182:Q183)</f>
        <v>0</v>
      </c>
      <c r="V182" s="98"/>
      <c r="W182" s="342"/>
      <c r="X182" s="342"/>
    </row>
    <row r="183" spans="1:24" s="343" customFormat="1" ht="56.25">
      <c r="A183" s="256" t="s">
        <v>118</v>
      </c>
      <c r="B183" s="256">
        <v>250380</v>
      </c>
      <c r="C183" s="256"/>
      <c r="D183" s="254" t="s">
        <v>403</v>
      </c>
      <c r="E183" s="317">
        <f t="shared" si="4"/>
        <v>0</v>
      </c>
      <c r="F183" s="317"/>
      <c r="G183" s="318"/>
      <c r="H183" s="319"/>
      <c r="I183" s="433"/>
      <c r="J183" s="216"/>
      <c r="K183" s="318"/>
      <c r="L183" s="318"/>
      <c r="M183" s="318"/>
      <c r="N183" s="319"/>
      <c r="O183" s="339"/>
      <c r="P183" s="340"/>
      <c r="Q183" s="341"/>
      <c r="R183" s="65"/>
      <c r="S183" s="310"/>
      <c r="T183" s="259" t="e">
        <f>+#REF!+#REF!</f>
        <v>#REF!</v>
      </c>
      <c r="U183" s="310">
        <f>SUM(E183:Q184)</f>
        <v>0</v>
      </c>
      <c r="V183" s="98"/>
      <c r="W183" s="342"/>
      <c r="X183" s="342"/>
    </row>
    <row r="184" spans="1:24" s="343" customFormat="1" ht="37.5">
      <c r="A184" s="256" t="s">
        <v>119</v>
      </c>
      <c r="B184" s="256">
        <v>250380</v>
      </c>
      <c r="C184" s="256"/>
      <c r="D184" s="254" t="s">
        <v>299</v>
      </c>
      <c r="E184" s="317">
        <f t="shared" si="4"/>
        <v>0</v>
      </c>
      <c r="F184" s="317"/>
      <c r="G184" s="318"/>
      <c r="H184" s="319"/>
      <c r="I184" s="433"/>
      <c r="J184" s="216"/>
      <c r="K184" s="318"/>
      <c r="L184" s="318"/>
      <c r="M184" s="318"/>
      <c r="N184" s="319"/>
      <c r="O184" s="339"/>
      <c r="P184" s="340"/>
      <c r="Q184" s="341"/>
      <c r="R184" s="65"/>
      <c r="S184" s="310"/>
      <c r="T184" s="259" t="e">
        <f>+#REF!+#REF!</f>
        <v>#REF!</v>
      </c>
      <c r="U184" s="310">
        <f>SUM(E184:Q184)</f>
        <v>0</v>
      </c>
      <c r="V184" s="98"/>
      <c r="W184" s="342"/>
      <c r="X184" s="342"/>
    </row>
    <row r="185" spans="1:24" s="343" customFormat="1" ht="75">
      <c r="A185" s="256" t="s">
        <v>7</v>
      </c>
      <c r="B185" s="256">
        <v>250380</v>
      </c>
      <c r="C185" s="256"/>
      <c r="D185" s="254" t="s">
        <v>21</v>
      </c>
      <c r="E185" s="317">
        <f t="shared" si="4"/>
        <v>0</v>
      </c>
      <c r="F185" s="317"/>
      <c r="G185" s="318"/>
      <c r="H185" s="319"/>
      <c r="I185" s="433"/>
      <c r="J185" s="216"/>
      <c r="K185" s="318"/>
      <c r="L185" s="318"/>
      <c r="M185" s="318"/>
      <c r="N185" s="319"/>
      <c r="O185" s="339"/>
      <c r="P185" s="340"/>
      <c r="Q185" s="341"/>
      <c r="R185" s="65"/>
      <c r="S185" s="310"/>
      <c r="T185" s="259"/>
      <c r="U185" s="310"/>
      <c r="V185" s="98"/>
      <c r="W185" s="342"/>
      <c r="X185" s="342"/>
    </row>
    <row r="186" spans="1:24" s="343" customFormat="1" ht="75">
      <c r="A186" s="256" t="s">
        <v>438</v>
      </c>
      <c r="B186" s="256">
        <v>250380</v>
      </c>
      <c r="C186" s="256"/>
      <c r="D186" s="254" t="s">
        <v>30</v>
      </c>
      <c r="E186" s="317">
        <f t="shared" si="4"/>
        <v>0</v>
      </c>
      <c r="F186" s="317"/>
      <c r="G186" s="318"/>
      <c r="H186" s="319"/>
      <c r="I186" s="433"/>
      <c r="J186" s="216"/>
      <c r="K186" s="318"/>
      <c r="L186" s="318"/>
      <c r="M186" s="318"/>
      <c r="N186" s="319"/>
      <c r="O186" s="339"/>
      <c r="P186" s="340"/>
      <c r="Q186" s="341"/>
      <c r="R186" s="65"/>
      <c r="S186" s="310"/>
      <c r="T186" s="259"/>
      <c r="U186" s="310"/>
      <c r="V186" s="98"/>
      <c r="W186" s="342"/>
      <c r="X186" s="342"/>
    </row>
    <row r="187" spans="1:24" s="343" customFormat="1" ht="93.75">
      <c r="A187" s="256" t="s">
        <v>455</v>
      </c>
      <c r="B187" s="256">
        <v>250380</v>
      </c>
      <c r="C187" s="256"/>
      <c r="D187" s="254" t="s">
        <v>152</v>
      </c>
      <c r="E187" s="317">
        <f t="shared" si="4"/>
        <v>0</v>
      </c>
      <c r="F187" s="317"/>
      <c r="G187" s="318"/>
      <c r="H187" s="319"/>
      <c r="I187" s="433"/>
      <c r="J187" s="216"/>
      <c r="K187" s="318"/>
      <c r="L187" s="318"/>
      <c r="M187" s="318"/>
      <c r="N187" s="319"/>
      <c r="O187" s="339"/>
      <c r="P187" s="340"/>
      <c r="Q187" s="341"/>
      <c r="R187" s="65"/>
      <c r="S187" s="310"/>
      <c r="T187" s="259"/>
      <c r="U187" s="310"/>
      <c r="V187" s="98"/>
      <c r="W187" s="342"/>
      <c r="X187" s="342"/>
    </row>
    <row r="188" spans="1:24" s="343" customFormat="1" ht="75">
      <c r="A188" s="256" t="s">
        <v>439</v>
      </c>
      <c r="B188" s="256" t="s">
        <v>440</v>
      </c>
      <c r="C188" s="256"/>
      <c r="D188" s="254" t="s">
        <v>149</v>
      </c>
      <c r="E188" s="317">
        <f t="shared" si="4"/>
        <v>0</v>
      </c>
      <c r="F188" s="317"/>
      <c r="G188" s="318"/>
      <c r="H188" s="319"/>
      <c r="I188" s="433"/>
      <c r="J188" s="216"/>
      <c r="K188" s="318"/>
      <c r="L188" s="318"/>
      <c r="M188" s="318"/>
      <c r="N188" s="319"/>
      <c r="O188" s="339"/>
      <c r="P188" s="340"/>
      <c r="Q188" s="341"/>
      <c r="R188" s="65"/>
      <c r="S188" s="310"/>
      <c r="T188" s="259"/>
      <c r="U188" s="310"/>
      <c r="V188" s="98"/>
      <c r="W188" s="342"/>
      <c r="X188" s="342"/>
    </row>
    <row r="189" spans="1:24" s="343" customFormat="1" ht="93.75">
      <c r="A189" s="256" t="s">
        <v>67</v>
      </c>
      <c r="B189" s="256" t="s">
        <v>440</v>
      </c>
      <c r="C189" s="256"/>
      <c r="D189" s="254" t="s">
        <v>1</v>
      </c>
      <c r="E189" s="317">
        <f t="shared" si="4"/>
        <v>0</v>
      </c>
      <c r="F189" s="317"/>
      <c r="G189" s="318"/>
      <c r="H189" s="319"/>
      <c r="I189" s="433"/>
      <c r="J189" s="216"/>
      <c r="K189" s="318"/>
      <c r="L189" s="318"/>
      <c r="M189" s="318"/>
      <c r="N189" s="319"/>
      <c r="O189" s="339"/>
      <c r="P189" s="340"/>
      <c r="Q189" s="341"/>
      <c r="R189" s="65"/>
      <c r="S189" s="310"/>
      <c r="T189" s="259"/>
      <c r="U189" s="310"/>
      <c r="V189" s="98"/>
      <c r="W189" s="342"/>
      <c r="X189" s="342"/>
    </row>
    <row r="190" spans="1:24" s="343" customFormat="1" ht="112.5">
      <c r="A190" s="170" t="s">
        <v>150</v>
      </c>
      <c r="B190" s="170" t="s">
        <v>151</v>
      </c>
      <c r="C190" s="170"/>
      <c r="D190" s="87" t="s">
        <v>146</v>
      </c>
      <c r="E190" s="151">
        <f t="shared" si="4"/>
        <v>0</v>
      </c>
      <c r="F190" s="151"/>
      <c r="G190" s="151"/>
      <c r="H190" s="149"/>
      <c r="I190" s="434"/>
      <c r="J190" s="199"/>
      <c r="K190" s="198"/>
      <c r="L190" s="198"/>
      <c r="M190" s="198"/>
      <c r="N190" s="149"/>
      <c r="O190" s="270"/>
      <c r="P190" s="150"/>
      <c r="Q190" s="341"/>
      <c r="R190" s="65"/>
      <c r="S190" s="310"/>
      <c r="T190" s="259"/>
      <c r="U190" s="310"/>
      <c r="V190" s="98"/>
      <c r="W190" s="342"/>
      <c r="X190" s="342"/>
    </row>
    <row r="191" spans="1:24" s="19" customFormat="1" ht="150">
      <c r="A191" s="170" t="s">
        <v>120</v>
      </c>
      <c r="B191" s="170" t="s">
        <v>252</v>
      </c>
      <c r="C191" s="170"/>
      <c r="D191" s="174" t="s">
        <v>192</v>
      </c>
      <c r="E191" s="92">
        <f t="shared" si="4"/>
        <v>0</v>
      </c>
      <c r="F191" s="92"/>
      <c r="G191" s="92"/>
      <c r="H191" s="86"/>
      <c r="I191" s="421"/>
      <c r="J191" s="118"/>
      <c r="K191" s="53"/>
      <c r="L191" s="53"/>
      <c r="M191" s="53"/>
      <c r="N191" s="86"/>
      <c r="O191" s="269"/>
      <c r="P191" s="54"/>
      <c r="Q191" s="284"/>
      <c r="R191" s="65"/>
      <c r="S191" s="257"/>
      <c r="T191" s="130">
        <f>+O170+E170</f>
        <v>0</v>
      </c>
      <c r="U191" s="257">
        <f>SUM(E193:Q193)</f>
        <v>0</v>
      </c>
      <c r="V191" s="18"/>
      <c r="W191" s="18"/>
      <c r="X191" s="18"/>
    </row>
    <row r="192" spans="1:24" s="19" customFormat="1" ht="93.75">
      <c r="A192" s="170"/>
      <c r="B192" s="170">
        <v>250341</v>
      </c>
      <c r="C192" s="170"/>
      <c r="D192" s="174" t="s">
        <v>147</v>
      </c>
      <c r="E192" s="92">
        <f t="shared" si="4"/>
        <v>0</v>
      </c>
      <c r="F192" s="92"/>
      <c r="G192" s="92"/>
      <c r="H192" s="86"/>
      <c r="I192" s="421"/>
      <c r="J192" s="118"/>
      <c r="K192" s="53"/>
      <c r="L192" s="53"/>
      <c r="M192" s="53"/>
      <c r="N192" s="86"/>
      <c r="O192" s="269"/>
      <c r="P192" s="54"/>
      <c r="Q192" s="284"/>
      <c r="R192" s="65"/>
      <c r="S192" s="257"/>
      <c r="T192" s="130"/>
      <c r="U192" s="257"/>
      <c r="V192" s="18"/>
      <c r="W192" s="18"/>
      <c r="X192" s="18"/>
    </row>
    <row r="193" spans="1:24" s="19" customFormat="1" ht="105.75" customHeight="1" thickBot="1">
      <c r="A193" s="170" t="s">
        <v>121</v>
      </c>
      <c r="B193" s="170">
        <v>250388</v>
      </c>
      <c r="C193" s="170"/>
      <c r="D193" s="173" t="s">
        <v>8</v>
      </c>
      <c r="E193" s="92">
        <f t="shared" si="4"/>
        <v>0</v>
      </c>
      <c r="F193" s="92"/>
      <c r="G193" s="53"/>
      <c r="H193" s="86"/>
      <c r="I193" s="421"/>
      <c r="J193" s="118"/>
      <c r="K193" s="53"/>
      <c r="L193" s="53"/>
      <c r="M193" s="53"/>
      <c r="N193" s="86"/>
      <c r="O193" s="269"/>
      <c r="P193" s="54"/>
      <c r="Q193" s="282"/>
      <c r="R193" s="65"/>
      <c r="S193" s="257"/>
      <c r="T193" s="130">
        <f>+O194+E194</f>
        <v>0</v>
      </c>
      <c r="U193" s="257"/>
      <c r="V193" s="18"/>
      <c r="W193" s="18"/>
      <c r="X193" s="18"/>
    </row>
    <row r="194" spans="1:24" s="19" customFormat="1" ht="21" thickBot="1">
      <c r="A194" s="261"/>
      <c r="B194" s="261" t="s">
        <v>36</v>
      </c>
      <c r="C194" s="261"/>
      <c r="D194" s="160" t="s">
        <v>417</v>
      </c>
      <c r="E194" s="263">
        <f>+E168+E155+E160+E136+E148+E137+E46+E152+E16+E122+E117+E93+E71+E31+E10+E23</f>
        <v>0</v>
      </c>
      <c r="F194" s="263"/>
      <c r="G194" s="263">
        <f aca="true" t="shared" si="5" ref="G194:Q194">+G168+G155+G160+G136+G148+G137+G46+G152+G16+G122+G117+G93+G71+G31+G10+G23</f>
        <v>0</v>
      </c>
      <c r="H194" s="147">
        <f t="shared" si="5"/>
        <v>0</v>
      </c>
      <c r="I194" s="445"/>
      <c r="J194" s="264">
        <f t="shared" si="5"/>
        <v>0</v>
      </c>
      <c r="K194" s="263">
        <f t="shared" si="5"/>
        <v>0</v>
      </c>
      <c r="L194" s="263">
        <f t="shared" si="5"/>
        <v>0</v>
      </c>
      <c r="M194" s="263">
        <f t="shared" si="5"/>
        <v>0</v>
      </c>
      <c r="N194" s="147">
        <f t="shared" si="5"/>
        <v>0</v>
      </c>
      <c r="O194" s="264">
        <f t="shared" si="5"/>
        <v>0</v>
      </c>
      <c r="P194" s="139">
        <f t="shared" si="5"/>
        <v>0</v>
      </c>
      <c r="Q194" s="295">
        <f t="shared" si="5"/>
        <v>0</v>
      </c>
      <c r="R194" s="65"/>
      <c r="S194" s="257"/>
      <c r="T194" s="130" t="e">
        <f>+#REF!+#REF!</f>
        <v>#REF!</v>
      </c>
      <c r="U194" s="157"/>
      <c r="V194" s="18"/>
      <c r="W194" s="18"/>
      <c r="X194" s="18"/>
    </row>
    <row r="195" spans="1:24" s="19" customFormat="1" ht="18.75">
      <c r="A195" s="34"/>
      <c r="B195" s="34"/>
      <c r="C195" s="34"/>
      <c r="D195" s="61" t="s">
        <v>140</v>
      </c>
      <c r="E195" s="88">
        <v>-2445940400</v>
      </c>
      <c r="F195" s="88"/>
      <c r="G195" s="88">
        <v>-448073860</v>
      </c>
      <c r="H195" s="88">
        <v>-103449496</v>
      </c>
      <c r="I195" s="88"/>
      <c r="J195" s="88">
        <v>-84041514</v>
      </c>
      <c r="K195" s="88">
        <v>-69420920</v>
      </c>
      <c r="L195" s="88">
        <v>-11486277</v>
      </c>
      <c r="M195" s="88">
        <v>-3270397</v>
      </c>
      <c r="N195" s="88">
        <v>-14620594</v>
      </c>
      <c r="O195" s="88">
        <v>-12096700</v>
      </c>
      <c r="P195" s="88">
        <v>-10975800</v>
      </c>
      <c r="Q195" s="88">
        <v>-2529981914</v>
      </c>
      <c r="R195" s="65"/>
      <c r="S195" s="257"/>
      <c r="T195" s="130">
        <f>+O196+E196</f>
        <v>0</v>
      </c>
      <c r="U195" s="18"/>
      <c r="V195" s="28"/>
      <c r="W195" s="18"/>
      <c r="X195" s="18"/>
    </row>
    <row r="196" spans="1:24" s="19" customFormat="1" ht="19.5" thickBot="1">
      <c r="A196" s="34"/>
      <c r="B196" s="34"/>
      <c r="C196" s="34"/>
      <c r="D196" s="7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268"/>
      <c r="P196" s="268"/>
      <c r="Q196" s="268"/>
      <c r="R196" s="65"/>
      <c r="S196" s="257"/>
      <c r="T196" s="130">
        <f aca="true" t="shared" si="6" ref="T196:T213">+O198+E198</f>
        <v>0</v>
      </c>
      <c r="U196" s="18"/>
      <c r="V196" s="18"/>
      <c r="W196" s="18"/>
      <c r="X196" s="18"/>
    </row>
    <row r="197" spans="1:24" s="19" customFormat="1" ht="18.75">
      <c r="A197" s="35"/>
      <c r="B197" s="35" t="s">
        <v>99</v>
      </c>
      <c r="C197" s="412"/>
      <c r="D197" s="36"/>
      <c r="E197" s="82">
        <f aca="true" t="shared" si="7" ref="E197:Q197">+E11</f>
        <v>0</v>
      </c>
      <c r="F197" s="82">
        <f>+F11</f>
        <v>0</v>
      </c>
      <c r="G197" s="82">
        <f>+G11</f>
        <v>0</v>
      </c>
      <c r="H197" s="82">
        <f>+H11</f>
        <v>0</v>
      </c>
      <c r="I197" s="82">
        <f>+I11</f>
        <v>0</v>
      </c>
      <c r="J197" s="93">
        <f t="shared" si="7"/>
        <v>0</v>
      </c>
      <c r="K197" s="56">
        <f t="shared" si="7"/>
        <v>0</v>
      </c>
      <c r="L197" s="56">
        <f t="shared" si="7"/>
        <v>0</v>
      </c>
      <c r="M197" s="56">
        <f t="shared" si="7"/>
        <v>0</v>
      </c>
      <c r="N197" s="56">
        <f t="shared" si="7"/>
        <v>0</v>
      </c>
      <c r="O197" s="56">
        <f t="shared" si="7"/>
        <v>0</v>
      </c>
      <c r="P197" s="56">
        <f t="shared" si="7"/>
        <v>0</v>
      </c>
      <c r="Q197" s="56">
        <f t="shared" si="7"/>
        <v>0</v>
      </c>
      <c r="R197" s="65"/>
      <c r="S197" s="257"/>
      <c r="T197" s="130">
        <f t="shared" si="6"/>
        <v>0</v>
      </c>
      <c r="U197" s="157">
        <v>-1069500</v>
      </c>
      <c r="V197" s="18"/>
      <c r="W197" s="18"/>
      <c r="X197" s="18"/>
    </row>
    <row r="198" spans="1:24" s="19" customFormat="1" ht="18.75">
      <c r="A198" s="37"/>
      <c r="B198" s="37" t="s">
        <v>101</v>
      </c>
      <c r="C198" s="414"/>
      <c r="D198" s="38"/>
      <c r="E198" s="83">
        <f aca="true" t="shared" si="8" ref="E198:Q198">SUM(E132:E134,E89:E90,E32:E42,E18)+E43+E48</f>
        <v>0</v>
      </c>
      <c r="F198" s="83">
        <f>SUM(F132:F134,F89:F90,F32:F42,F18)+F43+F48</f>
        <v>0</v>
      </c>
      <c r="G198" s="83">
        <f>SUM(G132:G134,G89:G90,G32:G42,G18)+G43+G48</f>
        <v>0</v>
      </c>
      <c r="H198" s="83">
        <f>SUM(H132:H134,H89:H90,H32:H42,H18)+H43+H48</f>
        <v>0</v>
      </c>
      <c r="I198" s="83">
        <f>SUM(I132:I134,I89:I90,I32:I42,I18)+I43+I48</f>
        <v>0</v>
      </c>
      <c r="J198" s="57">
        <f t="shared" si="8"/>
        <v>0</v>
      </c>
      <c r="K198" s="57">
        <f t="shared" si="8"/>
        <v>0</v>
      </c>
      <c r="L198" s="57">
        <f t="shared" si="8"/>
        <v>0</v>
      </c>
      <c r="M198" s="57">
        <f t="shared" si="8"/>
        <v>0</v>
      </c>
      <c r="N198" s="57">
        <f t="shared" si="8"/>
        <v>0</v>
      </c>
      <c r="O198" s="57">
        <f t="shared" si="8"/>
        <v>0</v>
      </c>
      <c r="P198" s="57">
        <f t="shared" si="8"/>
        <v>0</v>
      </c>
      <c r="Q198" s="57">
        <f t="shared" si="8"/>
        <v>0</v>
      </c>
      <c r="R198" s="65"/>
      <c r="S198" s="257"/>
      <c r="T198" s="130">
        <f t="shared" si="6"/>
        <v>0</v>
      </c>
      <c r="U198" s="157">
        <v>-5314189</v>
      </c>
      <c r="V198" s="18"/>
      <c r="W198" s="18"/>
      <c r="X198" s="18"/>
    </row>
    <row r="199" spans="1:24" s="19" customFormat="1" ht="18.75">
      <c r="A199" s="37"/>
      <c r="B199" s="37" t="s">
        <v>102</v>
      </c>
      <c r="C199" s="414"/>
      <c r="D199" s="38"/>
      <c r="E199" s="83">
        <f aca="true" t="shared" si="9" ref="E199:Q199">SUM(E73:E83,E88)</f>
        <v>0</v>
      </c>
      <c r="F199" s="83">
        <f>SUM(F73:F83,F88)</f>
        <v>0</v>
      </c>
      <c r="G199" s="83">
        <f>SUM(G73:G83,G88)</f>
        <v>0</v>
      </c>
      <c r="H199" s="83">
        <f>SUM(H73:H83,H88)</f>
        <v>0</v>
      </c>
      <c r="I199" s="83">
        <f>SUM(I73:I83,I88)</f>
        <v>0</v>
      </c>
      <c r="J199" s="57">
        <f t="shared" si="9"/>
        <v>0</v>
      </c>
      <c r="K199" s="57">
        <f t="shared" si="9"/>
        <v>0</v>
      </c>
      <c r="L199" s="57">
        <f t="shared" si="9"/>
        <v>0</v>
      </c>
      <c r="M199" s="57">
        <f t="shared" si="9"/>
        <v>0</v>
      </c>
      <c r="N199" s="57">
        <f t="shared" si="9"/>
        <v>0</v>
      </c>
      <c r="O199" s="57">
        <f t="shared" si="9"/>
        <v>0</v>
      </c>
      <c r="P199" s="57">
        <f t="shared" si="9"/>
        <v>0</v>
      </c>
      <c r="Q199" s="57">
        <f t="shared" si="9"/>
        <v>0</v>
      </c>
      <c r="R199" s="65"/>
      <c r="S199" s="257"/>
      <c r="T199" s="130">
        <f t="shared" si="6"/>
        <v>0</v>
      </c>
      <c r="U199" s="157">
        <v>-17405106</v>
      </c>
      <c r="V199" s="18"/>
      <c r="W199" s="18"/>
      <c r="X199" s="18"/>
    </row>
    <row r="200" spans="1:24" s="30" customFormat="1" ht="18.75">
      <c r="A200" s="37"/>
      <c r="B200" s="37" t="s">
        <v>103</v>
      </c>
      <c r="C200" s="414"/>
      <c r="D200" s="38"/>
      <c r="E200" s="83">
        <f aca="true" t="shared" si="10" ref="E200:Q200">+E100+E102+E52+E53+E54+E121+E111+E108+E105+E96+E95+E110+E120+E113+E49</f>
        <v>0</v>
      </c>
      <c r="F200" s="83">
        <f>+F100+F102+F52+F53+F54+F121+F111+F108+F105+F96+F95+F110+F120+F113+F49</f>
        <v>0</v>
      </c>
      <c r="G200" s="83">
        <f>+G100+G102+G52+G53+G54+G121+G111+G108+G105+G96+G95+G110+G120+G113+G49</f>
        <v>0</v>
      </c>
      <c r="H200" s="83">
        <f>+H100+H102+H52+H53+H54+H121+H111+H108+H105+H96+H95+H110+H120+H113+H49</f>
        <v>0</v>
      </c>
      <c r="I200" s="83">
        <f>+I100+I102+I52+I53+I54+I121+I111+I108+I105+I96+I95+I110+I120+I113+I49</f>
        <v>0</v>
      </c>
      <c r="J200" s="57">
        <f t="shared" si="10"/>
        <v>0</v>
      </c>
      <c r="K200" s="57">
        <f t="shared" si="10"/>
        <v>0</v>
      </c>
      <c r="L200" s="57">
        <f t="shared" si="10"/>
        <v>0</v>
      </c>
      <c r="M200" s="57">
        <f t="shared" si="10"/>
        <v>0</v>
      </c>
      <c r="N200" s="57">
        <f t="shared" si="10"/>
        <v>0</v>
      </c>
      <c r="O200" s="57">
        <f t="shared" si="10"/>
        <v>0</v>
      </c>
      <c r="P200" s="57">
        <f t="shared" si="10"/>
        <v>0</v>
      </c>
      <c r="Q200" s="57">
        <f t="shared" si="10"/>
        <v>0</v>
      </c>
      <c r="R200" s="65"/>
      <c r="S200" s="257"/>
      <c r="T200" s="130">
        <f t="shared" si="6"/>
        <v>0</v>
      </c>
      <c r="U200" s="157">
        <v>-1068166</v>
      </c>
      <c r="V200" s="18"/>
      <c r="W200" s="28"/>
      <c r="X200" s="28"/>
    </row>
    <row r="201" spans="1:24" s="19" customFormat="1" ht="18.75">
      <c r="A201" s="37"/>
      <c r="B201" s="37" t="s">
        <v>418</v>
      </c>
      <c r="C201" s="414"/>
      <c r="D201" s="38"/>
      <c r="E201" s="83"/>
      <c r="F201" s="83"/>
      <c r="G201" s="83"/>
      <c r="H201" s="83"/>
      <c r="I201" s="83"/>
      <c r="J201" s="94"/>
      <c r="K201" s="57"/>
      <c r="L201" s="57"/>
      <c r="M201" s="57"/>
      <c r="N201" s="57"/>
      <c r="O201" s="57"/>
      <c r="P201" s="57"/>
      <c r="Q201" s="57"/>
      <c r="R201" s="65"/>
      <c r="S201" s="257"/>
      <c r="T201" s="130">
        <f t="shared" si="6"/>
        <v>0</v>
      </c>
      <c r="U201" s="157">
        <v>0</v>
      </c>
      <c r="V201" s="18"/>
      <c r="W201" s="18"/>
      <c r="X201" s="18"/>
    </row>
    <row r="202" spans="1:24" s="19" customFormat="1" ht="18.75">
      <c r="A202" s="37"/>
      <c r="B202" s="37" t="s">
        <v>419</v>
      </c>
      <c r="C202" s="414"/>
      <c r="D202" s="38"/>
      <c r="E202" s="83">
        <f aca="true" t="shared" si="11" ref="E202:Q202">SUM(E91,E124:E131)</f>
        <v>0</v>
      </c>
      <c r="F202" s="83">
        <f>SUM(F91,F124:F131)</f>
        <v>0</v>
      </c>
      <c r="G202" s="83">
        <f>SUM(G91,G124:G131)</f>
        <v>0</v>
      </c>
      <c r="H202" s="83">
        <f>SUM(H91,H124:H131)</f>
        <v>0</v>
      </c>
      <c r="I202" s="83">
        <f>SUM(I91,I124:I131)</f>
        <v>0</v>
      </c>
      <c r="J202" s="94">
        <f t="shared" si="11"/>
        <v>0</v>
      </c>
      <c r="K202" s="57">
        <f t="shared" si="11"/>
        <v>0</v>
      </c>
      <c r="L202" s="57">
        <f t="shared" si="11"/>
        <v>0</v>
      </c>
      <c r="M202" s="57">
        <f t="shared" si="11"/>
        <v>0</v>
      </c>
      <c r="N202" s="57">
        <f t="shared" si="11"/>
        <v>0</v>
      </c>
      <c r="O202" s="57">
        <f t="shared" si="11"/>
        <v>0</v>
      </c>
      <c r="P202" s="57">
        <f t="shared" si="11"/>
        <v>0</v>
      </c>
      <c r="Q202" s="57">
        <f t="shared" si="11"/>
        <v>0</v>
      </c>
      <c r="R202" s="65"/>
      <c r="S202" s="257"/>
      <c r="T202" s="130">
        <f t="shared" si="6"/>
        <v>0</v>
      </c>
      <c r="U202" s="157">
        <v>-3114517</v>
      </c>
      <c r="V202" s="18"/>
      <c r="W202" s="18"/>
      <c r="X202" s="18"/>
    </row>
    <row r="203" spans="1:24" s="19" customFormat="1" ht="18.75">
      <c r="A203" s="37"/>
      <c r="B203" s="37" t="s">
        <v>420</v>
      </c>
      <c r="C203" s="414"/>
      <c r="D203" s="38"/>
      <c r="E203" s="83">
        <f>+E19+E25</f>
        <v>0</v>
      </c>
      <c r="F203" s="83">
        <f>+F19+F25</f>
        <v>0</v>
      </c>
      <c r="G203" s="83">
        <f>+G19+G25</f>
        <v>0</v>
      </c>
      <c r="H203" s="83">
        <f>+H19+H25</f>
        <v>0</v>
      </c>
      <c r="I203" s="83">
        <f>+I19+I25</f>
        <v>0</v>
      </c>
      <c r="J203" s="94">
        <f aca="true" t="shared" si="12" ref="J203:Q203">+J19+J25</f>
        <v>0</v>
      </c>
      <c r="K203" s="57">
        <f t="shared" si="12"/>
        <v>0</v>
      </c>
      <c r="L203" s="57">
        <f t="shared" si="12"/>
        <v>0</v>
      </c>
      <c r="M203" s="57">
        <f t="shared" si="12"/>
        <v>0</v>
      </c>
      <c r="N203" s="57">
        <f t="shared" si="12"/>
        <v>0</v>
      </c>
      <c r="O203" s="57">
        <f t="shared" si="12"/>
        <v>0</v>
      </c>
      <c r="P203" s="57">
        <f t="shared" si="12"/>
        <v>0</v>
      </c>
      <c r="Q203" s="57">
        <f t="shared" si="12"/>
        <v>0</v>
      </c>
      <c r="R203" s="65"/>
      <c r="S203" s="257"/>
      <c r="T203" s="130">
        <f t="shared" si="6"/>
        <v>0</v>
      </c>
      <c r="U203" s="157">
        <v>-61200</v>
      </c>
      <c r="V203" s="18"/>
      <c r="W203" s="18"/>
      <c r="X203" s="18"/>
    </row>
    <row r="204" spans="1:24" s="19" customFormat="1" ht="18.75">
      <c r="A204" s="37"/>
      <c r="B204" s="37" t="s">
        <v>421</v>
      </c>
      <c r="C204" s="414"/>
      <c r="D204" s="38"/>
      <c r="E204" s="83">
        <f>+E55+E58+E61+E65+E68+E69+E44</f>
        <v>0</v>
      </c>
      <c r="F204" s="83">
        <f>+F55+F58+F61+F65+F68+F69+F44</f>
        <v>0</v>
      </c>
      <c r="G204" s="83">
        <f>+G55+G58+G61+G65+G68+G69+G44</f>
        <v>0</v>
      </c>
      <c r="H204" s="83">
        <f>+H55+H58+H61+H65+H68+H69+H44</f>
        <v>0</v>
      </c>
      <c r="I204" s="83">
        <f>+I55+I58+I61+I65+I68+I69+I44</f>
        <v>0</v>
      </c>
      <c r="J204" s="83">
        <f aca="true" t="shared" si="13" ref="J204:Q204">+J55+J58+J61+J65+J68+J69+J44</f>
        <v>0</v>
      </c>
      <c r="K204" s="83">
        <f t="shared" si="13"/>
        <v>0</v>
      </c>
      <c r="L204" s="83">
        <f t="shared" si="13"/>
        <v>0</v>
      </c>
      <c r="M204" s="83">
        <f t="shared" si="13"/>
        <v>0</v>
      </c>
      <c r="N204" s="83">
        <f t="shared" si="13"/>
        <v>0</v>
      </c>
      <c r="O204" s="83">
        <f t="shared" si="13"/>
        <v>0</v>
      </c>
      <c r="P204" s="83">
        <f t="shared" si="13"/>
        <v>0</v>
      </c>
      <c r="Q204" s="83">
        <f t="shared" si="13"/>
        <v>0</v>
      </c>
      <c r="R204" s="65"/>
      <c r="S204" s="257"/>
      <c r="T204" s="130">
        <f t="shared" si="6"/>
        <v>0</v>
      </c>
      <c r="U204" s="157">
        <v>43475</v>
      </c>
      <c r="V204" s="18"/>
      <c r="W204" s="18"/>
      <c r="X204" s="18"/>
    </row>
    <row r="205" spans="1:24" s="19" customFormat="1" ht="18.75">
      <c r="A205" s="37"/>
      <c r="B205" s="37" t="s">
        <v>422</v>
      </c>
      <c r="C205" s="414"/>
      <c r="D205" s="38"/>
      <c r="E205" s="83">
        <f aca="true" t="shared" si="14" ref="E205:Q205">+E151+E150+E135+E139+E116+E92</f>
        <v>0</v>
      </c>
      <c r="F205" s="83">
        <f>+F151+F150+F135+F139+F116+F92</f>
        <v>0</v>
      </c>
      <c r="G205" s="83">
        <f>+G151+G150+G135+G139+G116+G92</f>
        <v>0</v>
      </c>
      <c r="H205" s="83">
        <f>+H151+H150+H135+H139+H116+H92</f>
        <v>0</v>
      </c>
      <c r="I205" s="83">
        <f>+I151+I150+I135+I139+I116+I92</f>
        <v>0</v>
      </c>
      <c r="J205" s="94">
        <f t="shared" si="14"/>
        <v>0</v>
      </c>
      <c r="K205" s="57">
        <f t="shared" si="14"/>
        <v>0</v>
      </c>
      <c r="L205" s="57">
        <f t="shared" si="14"/>
        <v>0</v>
      </c>
      <c r="M205" s="57">
        <f t="shared" si="14"/>
        <v>0</v>
      </c>
      <c r="N205" s="57">
        <f t="shared" si="14"/>
        <v>0</v>
      </c>
      <c r="O205" s="57">
        <f t="shared" si="14"/>
        <v>0</v>
      </c>
      <c r="P205" s="57">
        <f t="shared" si="14"/>
        <v>0</v>
      </c>
      <c r="Q205" s="57">
        <f t="shared" si="14"/>
        <v>0</v>
      </c>
      <c r="R205" s="65"/>
      <c r="S205" s="257"/>
      <c r="T205" s="130">
        <f t="shared" si="6"/>
        <v>0</v>
      </c>
      <c r="U205" s="157">
        <v>629764</v>
      </c>
      <c r="V205" s="18"/>
      <c r="W205" s="18"/>
      <c r="X205" s="18"/>
    </row>
    <row r="206" spans="1:24" s="19" customFormat="1" ht="18.75">
      <c r="A206" s="37"/>
      <c r="B206" s="37" t="s">
        <v>423</v>
      </c>
      <c r="C206" s="414"/>
      <c r="D206" s="38"/>
      <c r="E206" s="83"/>
      <c r="F206" s="83"/>
      <c r="G206" s="83"/>
      <c r="H206" s="83"/>
      <c r="I206" s="83"/>
      <c r="J206" s="94"/>
      <c r="K206" s="57"/>
      <c r="L206" s="57"/>
      <c r="M206" s="57"/>
      <c r="N206" s="57"/>
      <c r="O206" s="57"/>
      <c r="P206" s="57"/>
      <c r="Q206" s="57"/>
      <c r="R206" s="65"/>
      <c r="S206" s="257"/>
      <c r="T206" s="130">
        <f t="shared" si="6"/>
        <v>0</v>
      </c>
      <c r="U206" s="157">
        <v>0</v>
      </c>
      <c r="V206" s="18"/>
      <c r="W206" s="18"/>
      <c r="X206" s="18"/>
    </row>
    <row r="207" spans="1:24" s="19" customFormat="1" ht="18.75">
      <c r="A207" s="37"/>
      <c r="B207" s="37" t="s">
        <v>424</v>
      </c>
      <c r="C207" s="414"/>
      <c r="D207" s="38"/>
      <c r="E207" s="83">
        <f aca="true" t="shared" si="15" ref="E207:Q207">+E142</f>
        <v>0</v>
      </c>
      <c r="F207" s="83">
        <f>+F142</f>
        <v>0</v>
      </c>
      <c r="G207" s="83">
        <f>+G142</f>
        <v>0</v>
      </c>
      <c r="H207" s="83">
        <f>+H142</f>
        <v>0</v>
      </c>
      <c r="I207" s="83">
        <f>+I142</f>
        <v>0</v>
      </c>
      <c r="J207" s="94">
        <f t="shared" si="15"/>
        <v>0</v>
      </c>
      <c r="K207" s="57">
        <f t="shared" si="15"/>
        <v>0</v>
      </c>
      <c r="L207" s="57">
        <f t="shared" si="15"/>
        <v>0</v>
      </c>
      <c r="M207" s="57">
        <f t="shared" si="15"/>
        <v>0</v>
      </c>
      <c r="N207" s="57">
        <f t="shared" si="15"/>
        <v>0</v>
      </c>
      <c r="O207" s="57">
        <f t="shared" si="15"/>
        <v>0</v>
      </c>
      <c r="P207" s="57">
        <f t="shared" si="15"/>
        <v>0</v>
      </c>
      <c r="Q207" s="57">
        <f t="shared" si="15"/>
        <v>0</v>
      </c>
      <c r="R207" s="65"/>
      <c r="S207" s="257"/>
      <c r="T207" s="130">
        <f t="shared" si="6"/>
        <v>0</v>
      </c>
      <c r="U207" s="157">
        <v>5062428</v>
      </c>
      <c r="V207" s="18"/>
      <c r="W207" s="18"/>
      <c r="X207" s="18"/>
    </row>
    <row r="208" spans="1:24" s="19" customFormat="1" ht="18.75">
      <c r="A208" s="37"/>
      <c r="B208" s="37" t="s">
        <v>425</v>
      </c>
      <c r="C208" s="414"/>
      <c r="D208" s="38"/>
      <c r="E208" s="83">
        <f>+E161+E12</f>
        <v>0</v>
      </c>
      <c r="F208" s="83">
        <f>+F161+F12</f>
        <v>0</v>
      </c>
      <c r="G208" s="83">
        <f>+G161+G12</f>
        <v>0</v>
      </c>
      <c r="H208" s="83">
        <f>+H161+H12</f>
        <v>0</v>
      </c>
      <c r="I208" s="83">
        <f>+I161+I12</f>
        <v>0</v>
      </c>
      <c r="J208" s="94">
        <f aca="true" t="shared" si="16" ref="J208:P208">+J161+J12</f>
        <v>0</v>
      </c>
      <c r="K208" s="57">
        <f t="shared" si="16"/>
        <v>0</v>
      </c>
      <c r="L208" s="57">
        <f t="shared" si="16"/>
        <v>0</v>
      </c>
      <c r="M208" s="57">
        <f t="shared" si="16"/>
        <v>0</v>
      </c>
      <c r="N208" s="57">
        <f t="shared" si="16"/>
        <v>0</v>
      </c>
      <c r="O208" s="57">
        <f t="shared" si="16"/>
        <v>0</v>
      </c>
      <c r="P208" s="57">
        <f t="shared" si="16"/>
        <v>0</v>
      </c>
      <c r="Q208" s="57">
        <f>+Q161+Q12</f>
        <v>0</v>
      </c>
      <c r="R208" s="65"/>
      <c r="S208" s="257"/>
      <c r="T208" s="130">
        <f t="shared" si="6"/>
        <v>0</v>
      </c>
      <c r="U208" s="157">
        <v>985300</v>
      </c>
      <c r="V208" s="18"/>
      <c r="W208" s="18"/>
      <c r="X208" s="18"/>
    </row>
    <row r="209" spans="1:24" s="19" customFormat="1" ht="18.75">
      <c r="A209" s="37"/>
      <c r="B209" s="37" t="s">
        <v>426</v>
      </c>
      <c r="C209" s="414"/>
      <c r="D209" s="38"/>
      <c r="E209" s="83">
        <f aca="true" t="shared" si="17" ref="E209:Q209">+E154</f>
        <v>0</v>
      </c>
      <c r="F209" s="83">
        <f>+F154</f>
        <v>0</v>
      </c>
      <c r="G209" s="83">
        <f>+G154</f>
        <v>0</v>
      </c>
      <c r="H209" s="83">
        <f>+H154</f>
        <v>0</v>
      </c>
      <c r="I209" s="83">
        <f>+I154</f>
        <v>0</v>
      </c>
      <c r="J209" s="94">
        <f t="shared" si="17"/>
        <v>0</v>
      </c>
      <c r="K209" s="57">
        <f t="shared" si="17"/>
        <v>0</v>
      </c>
      <c r="L209" s="57">
        <f t="shared" si="17"/>
        <v>0</v>
      </c>
      <c r="M209" s="57">
        <f t="shared" si="17"/>
        <v>0</v>
      </c>
      <c r="N209" s="57">
        <f t="shared" si="17"/>
        <v>0</v>
      </c>
      <c r="O209" s="57">
        <f t="shared" si="17"/>
        <v>0</v>
      </c>
      <c r="P209" s="57">
        <f t="shared" si="17"/>
        <v>0</v>
      </c>
      <c r="Q209" s="57">
        <f t="shared" si="17"/>
        <v>0</v>
      </c>
      <c r="R209" s="65"/>
      <c r="S209" s="257"/>
      <c r="T209" s="130">
        <f t="shared" si="6"/>
        <v>0</v>
      </c>
      <c r="U209" s="157">
        <v>103683</v>
      </c>
      <c r="V209" s="18"/>
      <c r="W209" s="18"/>
      <c r="X209" s="18"/>
    </row>
    <row r="210" spans="1:24" s="19" customFormat="1" ht="18.75">
      <c r="A210" s="37"/>
      <c r="B210" s="37" t="s">
        <v>427</v>
      </c>
      <c r="C210" s="414"/>
      <c r="D210" s="38"/>
      <c r="E210" s="83">
        <f>E159+E157+E158</f>
        <v>0</v>
      </c>
      <c r="F210" s="83">
        <f>F159+F157+F158</f>
        <v>0</v>
      </c>
      <c r="G210" s="83">
        <f>G159+G157+G158</f>
        <v>0</v>
      </c>
      <c r="H210" s="83">
        <f>H159+H157+H158</f>
        <v>0</v>
      </c>
      <c r="I210" s="83">
        <f>I159+I157+I158</f>
        <v>0</v>
      </c>
      <c r="J210" s="94">
        <f aca="true" t="shared" si="18" ref="J210:Q210">J159+J157+J158</f>
        <v>0</v>
      </c>
      <c r="K210" s="57">
        <f t="shared" si="18"/>
        <v>0</v>
      </c>
      <c r="L210" s="57">
        <f t="shared" si="18"/>
        <v>0</v>
      </c>
      <c r="M210" s="57">
        <f t="shared" si="18"/>
        <v>0</v>
      </c>
      <c r="N210" s="57">
        <f t="shared" si="18"/>
        <v>0</v>
      </c>
      <c r="O210" s="57">
        <f t="shared" si="18"/>
        <v>0</v>
      </c>
      <c r="P210" s="57">
        <f t="shared" si="18"/>
        <v>0</v>
      </c>
      <c r="Q210" s="57">
        <f t="shared" si="18"/>
        <v>0</v>
      </c>
      <c r="R210" s="65"/>
      <c r="S210" s="257"/>
      <c r="T210" s="130">
        <f t="shared" si="6"/>
        <v>0</v>
      </c>
      <c r="U210" s="157">
        <v>-139760</v>
      </c>
      <c r="V210" s="18"/>
      <c r="W210" s="18"/>
      <c r="X210" s="18"/>
    </row>
    <row r="211" spans="1:24" s="19" customFormat="1" ht="29.25" customHeight="1">
      <c r="A211" s="37"/>
      <c r="B211" s="37" t="s">
        <v>428</v>
      </c>
      <c r="C211" s="414"/>
      <c r="D211" s="38"/>
      <c r="E211" s="83">
        <f aca="true" t="shared" si="19" ref="E211:Q211">+E146+E145+E144+E147</f>
        <v>0</v>
      </c>
      <c r="F211" s="83">
        <f>+F146+F145+F144+F147</f>
        <v>0</v>
      </c>
      <c r="G211" s="83">
        <f>+G146+G145+G144+G147</f>
        <v>0</v>
      </c>
      <c r="H211" s="83">
        <f>+H146+H145+H144+H147</f>
        <v>0</v>
      </c>
      <c r="I211" s="83">
        <f>+I146+I145+I144+I147</f>
        <v>0</v>
      </c>
      <c r="J211" s="94">
        <f t="shared" si="19"/>
        <v>0</v>
      </c>
      <c r="K211" s="57">
        <f t="shared" si="19"/>
        <v>0</v>
      </c>
      <c r="L211" s="57">
        <f t="shared" si="19"/>
        <v>0</v>
      </c>
      <c r="M211" s="57">
        <f t="shared" si="19"/>
        <v>0</v>
      </c>
      <c r="N211" s="57">
        <f t="shared" si="19"/>
        <v>0</v>
      </c>
      <c r="O211" s="57">
        <f t="shared" si="19"/>
        <v>0</v>
      </c>
      <c r="P211" s="57">
        <f t="shared" si="19"/>
        <v>0</v>
      </c>
      <c r="Q211" s="57">
        <f t="shared" si="19"/>
        <v>0</v>
      </c>
      <c r="R211" s="65"/>
      <c r="S211" s="257"/>
      <c r="T211" s="130">
        <f t="shared" si="6"/>
        <v>0</v>
      </c>
      <c r="U211" s="157">
        <v>0</v>
      </c>
      <c r="V211" s="18"/>
      <c r="W211" s="18"/>
      <c r="X211" s="18"/>
    </row>
    <row r="212" spans="1:24" s="19" customFormat="1" ht="18.75">
      <c r="A212" s="37"/>
      <c r="B212" s="37" t="s">
        <v>429</v>
      </c>
      <c r="C212" s="414"/>
      <c r="D212" s="38"/>
      <c r="E212" s="83">
        <f aca="true" t="shared" si="20" ref="E212:Q212">+E170+E70+E29+E20+E13+E114</f>
        <v>0</v>
      </c>
      <c r="F212" s="83">
        <f>+F170+F70+F29+F20+F13+F114</f>
        <v>0</v>
      </c>
      <c r="G212" s="83">
        <f>+G170+G70+G29+G20+G13+G114</f>
        <v>0</v>
      </c>
      <c r="H212" s="83">
        <f>+H170+H70+H29+H20+H13+H114</f>
        <v>0</v>
      </c>
      <c r="I212" s="83">
        <f>+I170+I70+I29+I20+I13+I114</f>
        <v>0</v>
      </c>
      <c r="J212" s="94">
        <f t="shared" si="20"/>
        <v>0</v>
      </c>
      <c r="K212" s="57">
        <f t="shared" si="20"/>
        <v>0</v>
      </c>
      <c r="L212" s="57">
        <f t="shared" si="20"/>
        <v>0</v>
      </c>
      <c r="M212" s="57">
        <f t="shared" si="20"/>
        <v>0</v>
      </c>
      <c r="N212" s="57">
        <f t="shared" si="20"/>
        <v>0</v>
      </c>
      <c r="O212" s="57">
        <f t="shared" si="20"/>
        <v>0</v>
      </c>
      <c r="P212" s="57">
        <f t="shared" si="20"/>
        <v>0</v>
      </c>
      <c r="Q212" s="57">
        <f t="shared" si="20"/>
        <v>0</v>
      </c>
      <c r="R212" s="65"/>
      <c r="S212" s="257"/>
      <c r="T212" s="130">
        <f t="shared" si="6"/>
        <v>0</v>
      </c>
      <c r="U212" s="157">
        <v>424300</v>
      </c>
      <c r="V212" s="18"/>
      <c r="W212" s="18"/>
      <c r="X212" s="18"/>
    </row>
    <row r="213" spans="1:24" s="19" customFormat="1" ht="18.75">
      <c r="A213" s="37"/>
      <c r="B213" s="37" t="s">
        <v>430</v>
      </c>
      <c r="C213" s="414"/>
      <c r="D213" s="38"/>
      <c r="E213" s="83">
        <f aca="true" t="shared" si="21" ref="E213:Q213">SUM(E171:E193)-E181</f>
        <v>0</v>
      </c>
      <c r="F213" s="83">
        <f>SUM(F171:F193)-F181</f>
        <v>0</v>
      </c>
      <c r="G213" s="83">
        <f>SUM(G171:G193)-G181</f>
        <v>0</v>
      </c>
      <c r="H213" s="83">
        <f>SUM(H171:H193)-H181</f>
        <v>0</v>
      </c>
      <c r="I213" s="83">
        <f>SUM(I171:I193)-I181</f>
        <v>0</v>
      </c>
      <c r="J213" s="94">
        <f t="shared" si="21"/>
        <v>0</v>
      </c>
      <c r="K213" s="57">
        <f t="shared" si="21"/>
        <v>0</v>
      </c>
      <c r="L213" s="57">
        <f t="shared" si="21"/>
        <v>0</v>
      </c>
      <c r="M213" s="57">
        <f t="shared" si="21"/>
        <v>0</v>
      </c>
      <c r="N213" s="57">
        <f t="shared" si="21"/>
        <v>0</v>
      </c>
      <c r="O213" s="57">
        <f t="shared" si="21"/>
        <v>0</v>
      </c>
      <c r="P213" s="57">
        <f t="shared" si="21"/>
        <v>0</v>
      </c>
      <c r="Q213" s="57">
        <f t="shared" si="21"/>
        <v>0</v>
      </c>
      <c r="R213" s="65"/>
      <c r="S213" s="257"/>
      <c r="T213" s="130">
        <f t="shared" si="6"/>
        <v>0</v>
      </c>
      <c r="U213" s="157">
        <v>9772017</v>
      </c>
      <c r="V213" s="18"/>
      <c r="W213" s="18"/>
      <c r="X213" s="18"/>
    </row>
    <row r="214" spans="1:24" s="19" customFormat="1" ht="19.5" thickBot="1">
      <c r="A214" s="39"/>
      <c r="B214" s="39">
        <v>900201</v>
      </c>
      <c r="C214" s="415"/>
      <c r="D214" s="40" t="s">
        <v>35</v>
      </c>
      <c r="E214" s="84">
        <f>+E215-E213</f>
        <v>0</v>
      </c>
      <c r="F214" s="84">
        <f>+F215-F213</f>
        <v>0</v>
      </c>
      <c r="G214" s="84">
        <f>+G215-G213</f>
        <v>0</v>
      </c>
      <c r="H214" s="84">
        <f>+H215-H213</f>
        <v>0</v>
      </c>
      <c r="I214" s="84">
        <f>+I215-I213</f>
        <v>0</v>
      </c>
      <c r="J214" s="95">
        <f aca="true" t="shared" si="22" ref="J214:Q214">+J215-J213</f>
        <v>0</v>
      </c>
      <c r="K214" s="58">
        <f t="shared" si="22"/>
        <v>0</v>
      </c>
      <c r="L214" s="58">
        <f t="shared" si="22"/>
        <v>0</v>
      </c>
      <c r="M214" s="58">
        <f t="shared" si="22"/>
        <v>0</v>
      </c>
      <c r="N214" s="58">
        <f t="shared" si="22"/>
        <v>0</v>
      </c>
      <c r="O214" s="58">
        <f t="shared" si="22"/>
        <v>0</v>
      </c>
      <c r="P214" s="58">
        <f t="shared" si="22"/>
        <v>0</v>
      </c>
      <c r="Q214" s="58">
        <f t="shared" si="22"/>
        <v>0</v>
      </c>
      <c r="R214" s="65"/>
      <c r="S214" s="257"/>
      <c r="T214" s="130" t="e">
        <f>+#REF!+#REF!</f>
        <v>#REF!</v>
      </c>
      <c r="U214" s="157">
        <v>-20923488</v>
      </c>
      <c r="V214" s="18"/>
      <c r="W214" s="18"/>
      <c r="X214" s="18"/>
    </row>
    <row r="215" spans="1:24" s="19" customFormat="1" ht="19.5" thickBot="1">
      <c r="A215" s="41"/>
      <c r="B215" s="41" t="s">
        <v>36</v>
      </c>
      <c r="C215" s="413"/>
      <c r="D215" s="42"/>
      <c r="E215" s="59">
        <f aca="true" t="shared" si="23" ref="E215:Q215">SUM(E197:E213)</f>
        <v>0</v>
      </c>
      <c r="F215" s="59">
        <f>SUM(F197:F213)</f>
        <v>0</v>
      </c>
      <c r="G215" s="59">
        <f>SUM(G197:G213)</f>
        <v>0</v>
      </c>
      <c r="H215" s="59">
        <f>SUM(H197:H213)</f>
        <v>0</v>
      </c>
      <c r="I215" s="59">
        <f>SUM(I197:I213)</f>
        <v>0</v>
      </c>
      <c r="J215" s="59">
        <f t="shared" si="23"/>
        <v>0</v>
      </c>
      <c r="K215" s="59">
        <f t="shared" si="23"/>
        <v>0</v>
      </c>
      <c r="L215" s="59">
        <f t="shared" si="23"/>
        <v>0</v>
      </c>
      <c r="M215" s="59">
        <f t="shared" si="23"/>
        <v>0</v>
      </c>
      <c r="N215" s="59">
        <f t="shared" si="23"/>
        <v>0</v>
      </c>
      <c r="O215" s="59">
        <f t="shared" si="23"/>
        <v>0</v>
      </c>
      <c r="P215" s="59">
        <f t="shared" si="23"/>
        <v>0</v>
      </c>
      <c r="Q215" s="59">
        <f t="shared" si="23"/>
        <v>0</v>
      </c>
      <c r="R215" s="65"/>
      <c r="S215" s="257"/>
      <c r="T215" s="130">
        <f>+O216+E216</f>
        <v>0</v>
      </c>
      <c r="U215" s="157">
        <v>-11151471</v>
      </c>
      <c r="V215" s="18"/>
      <c r="W215" s="18"/>
      <c r="X215" s="18"/>
    </row>
    <row r="216" spans="1:24" s="19" customFormat="1" ht="18">
      <c r="A216" s="43"/>
      <c r="B216" s="43"/>
      <c r="C216" s="43"/>
      <c r="D216" s="7"/>
      <c r="E216" s="89">
        <f aca="true" t="shared" si="24" ref="E216:P216">E215-E194</f>
        <v>0</v>
      </c>
      <c r="F216" s="89"/>
      <c r="G216" s="89">
        <f t="shared" si="24"/>
        <v>0</v>
      </c>
      <c r="H216" s="89">
        <f t="shared" si="24"/>
        <v>0</v>
      </c>
      <c r="I216" s="89"/>
      <c r="J216" s="89">
        <f t="shared" si="24"/>
        <v>0</v>
      </c>
      <c r="K216" s="89">
        <f t="shared" si="24"/>
        <v>0</v>
      </c>
      <c r="L216" s="89">
        <f t="shared" si="24"/>
        <v>0</v>
      </c>
      <c r="M216" s="89">
        <f t="shared" si="24"/>
        <v>0</v>
      </c>
      <c r="N216" s="89">
        <f t="shared" si="24"/>
        <v>0</v>
      </c>
      <c r="O216" s="89">
        <f t="shared" si="24"/>
        <v>0</v>
      </c>
      <c r="P216" s="89">
        <f t="shared" si="24"/>
        <v>0</v>
      </c>
      <c r="Q216" s="89">
        <f>Q215-Q194</f>
        <v>0</v>
      </c>
      <c r="R216" s="45"/>
      <c r="S216" s="18"/>
      <c r="T216" s="130">
        <f aca="true" t="shared" si="25" ref="T216:T279">+O218+E218</f>
        <v>0</v>
      </c>
      <c r="U216" s="157">
        <v>0</v>
      </c>
      <c r="V216" s="18"/>
      <c r="W216" s="18"/>
      <c r="X216" s="18"/>
    </row>
    <row r="217" spans="1:24" s="19" customFormat="1" ht="20.25">
      <c r="A217" s="46"/>
      <c r="B217" s="46"/>
      <c r="C217" s="46"/>
      <c r="D217" s="44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8"/>
      <c r="R217" s="48"/>
      <c r="S217" s="18"/>
      <c r="T217" s="130">
        <f t="shared" si="25"/>
        <v>0</v>
      </c>
      <c r="U217" s="18"/>
      <c r="V217" s="18"/>
      <c r="W217" s="18"/>
      <c r="X217" s="18"/>
    </row>
    <row r="218" spans="1:24" s="19" customFormat="1" ht="20.25">
      <c r="A218" s="46"/>
      <c r="B218" s="46"/>
      <c r="C218" s="46"/>
      <c r="D218" s="44"/>
      <c r="E218" s="47">
        <f aca="true" t="shared" si="26" ref="E218:Q218">SUM(E197:E213)-E215</f>
        <v>0</v>
      </c>
      <c r="F218" s="47"/>
      <c r="G218" s="47">
        <f t="shared" si="26"/>
        <v>0</v>
      </c>
      <c r="H218" s="47">
        <f t="shared" si="26"/>
        <v>0</v>
      </c>
      <c r="I218" s="47"/>
      <c r="J218" s="47">
        <f t="shared" si="26"/>
        <v>0</v>
      </c>
      <c r="K218" s="47">
        <f t="shared" si="26"/>
        <v>0</v>
      </c>
      <c r="L218" s="47">
        <f t="shared" si="26"/>
        <v>0</v>
      </c>
      <c r="M218" s="47">
        <f t="shared" si="26"/>
        <v>0</v>
      </c>
      <c r="N218" s="47">
        <f t="shared" si="26"/>
        <v>0</v>
      </c>
      <c r="O218" s="47">
        <f t="shared" si="26"/>
        <v>0</v>
      </c>
      <c r="P218" s="47">
        <f t="shared" si="26"/>
        <v>0</v>
      </c>
      <c r="Q218" s="47">
        <f t="shared" si="26"/>
        <v>0</v>
      </c>
      <c r="R218" s="48"/>
      <c r="S218" s="18"/>
      <c r="T218" s="130">
        <f t="shared" si="25"/>
        <v>0</v>
      </c>
      <c r="U218" s="18"/>
      <c r="V218" s="18"/>
      <c r="W218" s="18"/>
      <c r="X218" s="18"/>
    </row>
    <row r="219" spans="1:24" s="19" customFormat="1" ht="20.25">
      <c r="A219" s="46"/>
      <c r="B219" s="46"/>
      <c r="C219" s="46"/>
      <c r="D219" s="44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8"/>
      <c r="R219" s="48"/>
      <c r="S219" s="18"/>
      <c r="T219" s="130">
        <f t="shared" si="25"/>
        <v>0</v>
      </c>
      <c r="U219" s="18"/>
      <c r="V219" s="18"/>
      <c r="W219" s="18"/>
      <c r="X219" s="18"/>
    </row>
    <row r="220" spans="1:24" s="19" customFormat="1" ht="20.25">
      <c r="A220" s="49"/>
      <c r="B220" s="49"/>
      <c r="C220" s="49"/>
      <c r="D220" s="44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1"/>
      <c r="R220" s="51"/>
      <c r="S220" s="18"/>
      <c r="T220" s="130">
        <f t="shared" si="25"/>
        <v>0</v>
      </c>
      <c r="U220" s="18"/>
      <c r="V220" s="18"/>
      <c r="W220" s="18"/>
      <c r="X220" s="18"/>
    </row>
    <row r="221" spans="1:24" s="19" customFormat="1" ht="20.25">
      <c r="A221" s="49"/>
      <c r="B221" s="49"/>
      <c r="C221" s="49"/>
      <c r="D221" s="44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1"/>
      <c r="R221" s="51"/>
      <c r="S221" s="18"/>
      <c r="T221" s="130">
        <f t="shared" si="25"/>
        <v>0</v>
      </c>
      <c r="U221" s="18"/>
      <c r="V221" s="18"/>
      <c r="W221" s="18"/>
      <c r="X221" s="18"/>
    </row>
    <row r="222" spans="1:24" s="19" customFormat="1" ht="18">
      <c r="A222" s="49"/>
      <c r="B222" s="49"/>
      <c r="C222" s="49"/>
      <c r="D222" s="7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18"/>
      <c r="T222" s="130">
        <f t="shared" si="25"/>
        <v>0</v>
      </c>
      <c r="U222" s="18"/>
      <c r="V222" s="18"/>
      <c r="W222" s="18"/>
      <c r="X222" s="18"/>
    </row>
    <row r="223" spans="1:24" s="19" customFormat="1" ht="18">
      <c r="A223" s="49"/>
      <c r="B223" s="49"/>
      <c r="C223" s="49"/>
      <c r="D223" s="7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18"/>
      <c r="T223" s="130">
        <f t="shared" si="25"/>
        <v>0</v>
      </c>
      <c r="U223" s="18"/>
      <c r="V223" s="18"/>
      <c r="W223" s="18"/>
      <c r="X223" s="18"/>
    </row>
    <row r="224" spans="1:24" s="19" customFormat="1" ht="44.25" customHeight="1">
      <c r="A224" s="49"/>
      <c r="B224" s="49"/>
      <c r="C224" s="49"/>
      <c r="D224" s="7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18"/>
      <c r="T224" s="130">
        <f t="shared" si="25"/>
        <v>0</v>
      </c>
      <c r="U224" s="18"/>
      <c r="V224" s="18"/>
      <c r="W224" s="18"/>
      <c r="X224" s="18"/>
    </row>
    <row r="225" spans="1:24" s="19" customFormat="1" ht="18">
      <c r="A225" s="49"/>
      <c r="B225" s="49"/>
      <c r="C225" s="49"/>
      <c r="D225" s="7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18"/>
      <c r="T225" s="130">
        <f t="shared" si="25"/>
        <v>0</v>
      </c>
      <c r="U225" s="18"/>
      <c r="V225" s="18"/>
      <c r="W225" s="18"/>
      <c r="X225" s="18"/>
    </row>
    <row r="226" spans="1:24" s="19" customFormat="1" ht="18">
      <c r="A226" s="49"/>
      <c r="B226" s="49"/>
      <c r="C226" s="49"/>
      <c r="D226" s="7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18"/>
      <c r="T226" s="130">
        <f t="shared" si="25"/>
        <v>0</v>
      </c>
      <c r="U226" s="18"/>
      <c r="V226" s="18"/>
      <c r="W226" s="18"/>
      <c r="X226" s="18"/>
    </row>
    <row r="227" spans="1:24" s="19" customFormat="1" ht="18">
      <c r="A227" s="49"/>
      <c r="B227" s="49"/>
      <c r="C227" s="49"/>
      <c r="D227" s="7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18"/>
      <c r="T227" s="130">
        <f t="shared" si="25"/>
        <v>0</v>
      </c>
      <c r="U227" s="18"/>
      <c r="V227" s="18"/>
      <c r="W227" s="18"/>
      <c r="X227" s="18"/>
    </row>
    <row r="228" spans="1:24" s="19" customFormat="1" ht="18">
      <c r="A228" s="49"/>
      <c r="B228" s="49"/>
      <c r="C228" s="49"/>
      <c r="D228" s="7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18"/>
      <c r="T228" s="130">
        <f t="shared" si="25"/>
        <v>0</v>
      </c>
      <c r="U228" s="18"/>
      <c r="V228" s="18"/>
      <c r="W228" s="18"/>
      <c r="X228" s="18"/>
    </row>
    <row r="229" spans="1:24" s="19" customFormat="1" ht="18">
      <c r="A229" s="49"/>
      <c r="B229" s="49"/>
      <c r="C229" s="49"/>
      <c r="D229" s="7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18"/>
      <c r="T229" s="130">
        <f t="shared" si="25"/>
        <v>0</v>
      </c>
      <c r="U229" s="18"/>
      <c r="V229" s="18"/>
      <c r="W229" s="18"/>
      <c r="X229" s="18"/>
    </row>
    <row r="230" spans="1:24" s="19" customFormat="1" ht="18">
      <c r="A230" s="49"/>
      <c r="B230" s="49"/>
      <c r="C230" s="49"/>
      <c r="D230" s="7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18"/>
      <c r="T230" s="130">
        <f t="shared" si="25"/>
        <v>0</v>
      </c>
      <c r="U230" s="18"/>
      <c r="V230" s="18"/>
      <c r="W230" s="18"/>
      <c r="X230" s="18"/>
    </row>
    <row r="231" spans="1:24" s="19" customFormat="1" ht="18">
      <c r="A231" s="49"/>
      <c r="B231" s="49"/>
      <c r="C231" s="49"/>
      <c r="D231" s="7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18"/>
      <c r="T231" s="130">
        <f t="shared" si="25"/>
        <v>0</v>
      </c>
      <c r="U231" s="18"/>
      <c r="V231" s="18"/>
      <c r="W231" s="18"/>
      <c r="X231" s="18"/>
    </row>
    <row r="232" spans="1:24" s="19" customFormat="1" ht="18">
      <c r="A232" s="49"/>
      <c r="B232" s="49"/>
      <c r="C232" s="49"/>
      <c r="D232" s="7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18"/>
      <c r="T232" s="130">
        <f t="shared" si="25"/>
        <v>0</v>
      </c>
      <c r="U232" s="18"/>
      <c r="V232" s="18"/>
      <c r="W232" s="18"/>
      <c r="X232" s="18"/>
    </row>
    <row r="233" spans="1:24" s="19" customFormat="1" ht="18">
      <c r="A233" s="49"/>
      <c r="B233" s="49"/>
      <c r="C233" s="49"/>
      <c r="D233" s="7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18"/>
      <c r="T233" s="130">
        <f t="shared" si="25"/>
        <v>0</v>
      </c>
      <c r="U233" s="18"/>
      <c r="V233" s="18"/>
      <c r="W233" s="18"/>
      <c r="X233" s="18"/>
    </row>
    <row r="234" spans="1:24" s="19" customFormat="1" ht="18">
      <c r="A234" s="49"/>
      <c r="B234" s="49"/>
      <c r="C234" s="49"/>
      <c r="D234" s="7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18"/>
      <c r="T234" s="130">
        <f t="shared" si="25"/>
        <v>0</v>
      </c>
      <c r="U234" s="18"/>
      <c r="V234" s="18"/>
      <c r="W234" s="18"/>
      <c r="X234" s="18"/>
    </row>
    <row r="235" spans="1:24" s="19" customFormat="1" ht="18">
      <c r="A235" s="49"/>
      <c r="B235" s="49"/>
      <c r="C235" s="49"/>
      <c r="D235" s="7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18"/>
      <c r="T235" s="130">
        <f t="shared" si="25"/>
        <v>0</v>
      </c>
      <c r="U235" s="18"/>
      <c r="V235" s="18"/>
      <c r="W235" s="18"/>
      <c r="X235" s="18"/>
    </row>
    <row r="236" spans="1:24" s="19" customFormat="1" ht="18">
      <c r="A236" s="49"/>
      <c r="B236" s="49"/>
      <c r="C236" s="49"/>
      <c r="D236" s="7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18"/>
      <c r="T236" s="130">
        <f t="shared" si="25"/>
        <v>0</v>
      </c>
      <c r="U236" s="18"/>
      <c r="V236" s="18"/>
      <c r="W236" s="18"/>
      <c r="X236" s="18"/>
    </row>
    <row r="237" spans="1:24" s="19" customFormat="1" ht="18">
      <c r="A237" s="49"/>
      <c r="B237" s="49"/>
      <c r="C237" s="49"/>
      <c r="D237" s="7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18"/>
      <c r="T237" s="130">
        <f t="shared" si="25"/>
        <v>0</v>
      </c>
      <c r="U237" s="18"/>
      <c r="V237" s="18"/>
      <c r="W237" s="18"/>
      <c r="X237" s="18"/>
    </row>
    <row r="238" spans="1:24" s="19" customFormat="1" ht="18">
      <c r="A238" s="49"/>
      <c r="B238" s="49"/>
      <c r="C238" s="49"/>
      <c r="D238" s="7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18"/>
      <c r="T238" s="130">
        <f t="shared" si="25"/>
        <v>0</v>
      </c>
      <c r="U238" s="18"/>
      <c r="V238" s="18"/>
      <c r="W238" s="18"/>
      <c r="X238" s="18"/>
    </row>
    <row r="239" spans="1:24" s="19" customFormat="1" ht="18">
      <c r="A239" s="49"/>
      <c r="B239" s="49"/>
      <c r="C239" s="49"/>
      <c r="D239" s="7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18"/>
      <c r="T239" s="130">
        <f t="shared" si="25"/>
        <v>0</v>
      </c>
      <c r="U239" s="18"/>
      <c r="V239" s="18"/>
      <c r="W239" s="18"/>
      <c r="X239" s="18"/>
    </row>
    <row r="240" spans="1:24" s="19" customFormat="1" ht="18">
      <c r="A240" s="49"/>
      <c r="B240" s="49"/>
      <c r="C240" s="49"/>
      <c r="D240" s="7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18"/>
      <c r="T240" s="130">
        <f t="shared" si="25"/>
        <v>0</v>
      </c>
      <c r="U240" s="18"/>
      <c r="V240" s="18"/>
      <c r="W240" s="18"/>
      <c r="X240" s="18"/>
    </row>
    <row r="241" spans="1:24" s="19" customFormat="1" ht="18">
      <c r="A241" s="49"/>
      <c r="B241" s="49"/>
      <c r="C241" s="49"/>
      <c r="D241" s="7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18"/>
      <c r="T241" s="130">
        <f t="shared" si="25"/>
        <v>0</v>
      </c>
      <c r="U241" s="18"/>
      <c r="V241" s="18"/>
      <c r="W241" s="18"/>
      <c r="X241" s="18"/>
    </row>
    <row r="242" spans="1:24" s="19" customFormat="1" ht="18">
      <c r="A242" s="49"/>
      <c r="B242" s="49"/>
      <c r="C242" s="49"/>
      <c r="D242" s="7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18"/>
      <c r="T242" s="130">
        <f t="shared" si="25"/>
        <v>0</v>
      </c>
      <c r="U242" s="18"/>
      <c r="V242" s="18"/>
      <c r="W242" s="18"/>
      <c r="X242" s="18"/>
    </row>
    <row r="243" spans="1:24" s="19" customFormat="1" ht="18">
      <c r="A243" s="49"/>
      <c r="B243" s="49"/>
      <c r="C243" s="49"/>
      <c r="D243" s="7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18"/>
      <c r="T243" s="130">
        <f t="shared" si="25"/>
        <v>0</v>
      </c>
      <c r="U243" s="18"/>
      <c r="V243" s="18"/>
      <c r="W243" s="18"/>
      <c r="X243" s="18"/>
    </row>
    <row r="244" spans="1:24" s="19" customFormat="1" ht="18">
      <c r="A244" s="49"/>
      <c r="B244" s="49"/>
      <c r="C244" s="49"/>
      <c r="D244" s="7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18"/>
      <c r="T244" s="130">
        <f t="shared" si="25"/>
        <v>0</v>
      </c>
      <c r="U244" s="18"/>
      <c r="V244" s="8"/>
      <c r="W244" s="18"/>
      <c r="X244" s="18"/>
    </row>
    <row r="245" spans="1:24" s="19" customFormat="1" ht="18">
      <c r="A245" s="49"/>
      <c r="B245" s="49"/>
      <c r="C245" s="49"/>
      <c r="D245" s="7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18"/>
      <c r="T245" s="130">
        <f t="shared" si="25"/>
        <v>0</v>
      </c>
      <c r="U245" s="8"/>
      <c r="V245" s="8"/>
      <c r="W245" s="18"/>
      <c r="X245" s="18"/>
    </row>
    <row r="246" spans="1:24" s="19" customFormat="1" ht="18">
      <c r="A246" s="49"/>
      <c r="B246" s="49"/>
      <c r="C246" s="49"/>
      <c r="D246" s="7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18"/>
      <c r="T246" s="130">
        <f t="shared" si="25"/>
        <v>0</v>
      </c>
      <c r="U246" s="8"/>
      <c r="V246" s="8"/>
      <c r="W246" s="18"/>
      <c r="X246" s="18"/>
    </row>
    <row r="247" spans="1:24" s="19" customFormat="1" ht="18">
      <c r="A247" s="49"/>
      <c r="B247" s="49"/>
      <c r="C247" s="49"/>
      <c r="D247" s="7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18"/>
      <c r="T247" s="130">
        <f t="shared" si="25"/>
        <v>0</v>
      </c>
      <c r="U247" s="8"/>
      <c r="V247" s="8"/>
      <c r="W247" s="18"/>
      <c r="X247" s="18"/>
    </row>
    <row r="248" spans="1:24" s="19" customFormat="1" ht="18">
      <c r="A248" s="49"/>
      <c r="B248" s="49"/>
      <c r="C248" s="49"/>
      <c r="D248" s="7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18"/>
      <c r="T248" s="130">
        <f t="shared" si="25"/>
        <v>0</v>
      </c>
      <c r="U248" s="8"/>
      <c r="V248" s="8"/>
      <c r="W248" s="18"/>
      <c r="X248" s="18"/>
    </row>
    <row r="249" spans="1:24" s="19" customFormat="1" ht="18">
      <c r="A249" s="49"/>
      <c r="B249" s="49"/>
      <c r="C249" s="49"/>
      <c r="D249" s="7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18"/>
      <c r="T249" s="130">
        <f t="shared" si="25"/>
        <v>0</v>
      </c>
      <c r="U249" s="8"/>
      <c r="V249" s="8"/>
      <c r="W249" s="18"/>
      <c r="X249" s="18"/>
    </row>
    <row r="250" spans="1:24" s="19" customFormat="1" ht="18">
      <c r="A250" s="49"/>
      <c r="B250" s="49"/>
      <c r="C250" s="49"/>
      <c r="D250" s="7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18"/>
      <c r="T250" s="130">
        <f t="shared" si="25"/>
        <v>0</v>
      </c>
      <c r="U250" s="8"/>
      <c r="V250" s="8"/>
      <c r="W250" s="18"/>
      <c r="X250" s="18"/>
    </row>
    <row r="251" spans="1:24" ht="18">
      <c r="A251" s="49"/>
      <c r="B251" s="49"/>
      <c r="C251" s="49"/>
      <c r="D251" s="7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8"/>
      <c r="T251" s="130">
        <f t="shared" si="25"/>
        <v>0</v>
      </c>
      <c r="U251" s="8"/>
      <c r="V251" s="8"/>
      <c r="W251" s="8"/>
      <c r="X251" s="8"/>
    </row>
    <row r="252" spans="1:24" ht="18">
      <c r="A252" s="49"/>
      <c r="B252" s="49"/>
      <c r="C252" s="49"/>
      <c r="D252" s="7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8"/>
      <c r="T252" s="130">
        <f t="shared" si="25"/>
        <v>0</v>
      </c>
      <c r="U252" s="8"/>
      <c r="V252" s="8"/>
      <c r="W252" s="8"/>
      <c r="X252" s="8"/>
    </row>
    <row r="253" spans="1:24" ht="18">
      <c r="A253" s="6"/>
      <c r="B253" s="6"/>
      <c r="C253" s="6"/>
      <c r="D253" s="7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8"/>
      <c r="T253" s="130">
        <f t="shared" si="25"/>
        <v>0</v>
      </c>
      <c r="U253" s="8"/>
      <c r="V253" s="8"/>
      <c r="W253" s="8"/>
      <c r="X253" s="8"/>
    </row>
    <row r="254" spans="1:24" ht="18">
      <c r="A254" s="6"/>
      <c r="B254" s="6"/>
      <c r="C254" s="6"/>
      <c r="D254" s="7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8"/>
      <c r="T254" s="130">
        <f t="shared" si="25"/>
        <v>0</v>
      </c>
      <c r="U254" s="8"/>
      <c r="V254" s="8"/>
      <c r="W254" s="8"/>
      <c r="X254" s="8"/>
    </row>
    <row r="255" spans="1:24" ht="18">
      <c r="A255" s="6"/>
      <c r="B255" s="6"/>
      <c r="C255" s="6"/>
      <c r="D255" s="7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8"/>
      <c r="T255" s="130">
        <f t="shared" si="25"/>
        <v>0</v>
      </c>
      <c r="U255" s="8"/>
      <c r="V255" s="8"/>
      <c r="W255" s="8"/>
      <c r="X255" s="8"/>
    </row>
    <row r="256" spans="1:24" ht="18">
      <c r="A256" s="6"/>
      <c r="B256" s="6"/>
      <c r="C256" s="6"/>
      <c r="D256" s="7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8"/>
      <c r="T256" s="130">
        <f t="shared" si="25"/>
        <v>0</v>
      </c>
      <c r="U256" s="8"/>
      <c r="V256" s="8"/>
      <c r="W256" s="8"/>
      <c r="X256" s="8"/>
    </row>
    <row r="257" spans="1:24" ht="18">
      <c r="A257" s="6"/>
      <c r="B257" s="6"/>
      <c r="C257" s="6"/>
      <c r="D257" s="7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8"/>
      <c r="T257" s="130">
        <f t="shared" si="25"/>
        <v>0</v>
      </c>
      <c r="U257" s="8"/>
      <c r="V257" s="8"/>
      <c r="W257" s="8"/>
      <c r="X257" s="8"/>
    </row>
    <row r="258" spans="1:24" ht="18">
      <c r="A258" s="6"/>
      <c r="B258" s="6"/>
      <c r="C258" s="6"/>
      <c r="D258" s="7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8"/>
      <c r="T258" s="130">
        <f t="shared" si="25"/>
        <v>0</v>
      </c>
      <c r="U258" s="8"/>
      <c r="V258" s="8"/>
      <c r="W258" s="8"/>
      <c r="X258" s="8"/>
    </row>
    <row r="259" spans="1:24" ht="18">
      <c r="A259" s="6"/>
      <c r="B259" s="6"/>
      <c r="C259" s="6"/>
      <c r="D259" s="7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8"/>
      <c r="T259" s="130">
        <f t="shared" si="25"/>
        <v>0</v>
      </c>
      <c r="U259" s="8"/>
      <c r="V259" s="8"/>
      <c r="W259" s="8"/>
      <c r="X259" s="8"/>
    </row>
    <row r="260" spans="1:24" ht="18">
      <c r="A260" s="6"/>
      <c r="B260" s="6"/>
      <c r="C260" s="6"/>
      <c r="D260" s="7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8"/>
      <c r="T260" s="130">
        <f t="shared" si="25"/>
        <v>0</v>
      </c>
      <c r="U260" s="8"/>
      <c r="V260" s="8"/>
      <c r="W260" s="8"/>
      <c r="X260" s="8"/>
    </row>
    <row r="261" spans="1:24" ht="18">
      <c r="A261" s="6"/>
      <c r="B261" s="6"/>
      <c r="C261" s="6"/>
      <c r="D261" s="7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8"/>
      <c r="T261" s="130">
        <f t="shared" si="25"/>
        <v>0</v>
      </c>
      <c r="U261" s="8"/>
      <c r="V261" s="8"/>
      <c r="W261" s="8"/>
      <c r="X261" s="8"/>
    </row>
    <row r="262" spans="1:24" ht="18">
      <c r="A262" s="6"/>
      <c r="B262" s="6"/>
      <c r="C262" s="6"/>
      <c r="D262" s="7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8"/>
      <c r="T262" s="130">
        <f t="shared" si="25"/>
        <v>0</v>
      </c>
      <c r="U262" s="8"/>
      <c r="V262" s="8"/>
      <c r="W262" s="8"/>
      <c r="X262" s="8"/>
    </row>
    <row r="263" spans="1:24" ht="18">
      <c r="A263" s="6"/>
      <c r="B263" s="6"/>
      <c r="C263" s="6"/>
      <c r="D263" s="7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8"/>
      <c r="T263" s="130">
        <f t="shared" si="25"/>
        <v>0</v>
      </c>
      <c r="U263" s="8"/>
      <c r="V263" s="8"/>
      <c r="W263" s="8"/>
      <c r="X263" s="8"/>
    </row>
    <row r="264" spans="1:24" ht="18">
      <c r="A264" s="6"/>
      <c r="B264" s="6"/>
      <c r="C264" s="6"/>
      <c r="D264" s="7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8"/>
      <c r="T264" s="130">
        <f t="shared" si="25"/>
        <v>0</v>
      </c>
      <c r="U264" s="8"/>
      <c r="V264" s="8"/>
      <c r="W264" s="8"/>
      <c r="X264" s="8"/>
    </row>
    <row r="265" spans="1:24" ht="18">
      <c r="A265" s="6"/>
      <c r="B265" s="6"/>
      <c r="C265" s="6"/>
      <c r="D265" s="7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8"/>
      <c r="T265" s="130">
        <f t="shared" si="25"/>
        <v>0</v>
      </c>
      <c r="U265" s="8"/>
      <c r="V265" s="8"/>
      <c r="W265" s="8"/>
      <c r="X265" s="8"/>
    </row>
    <row r="266" spans="1:24" ht="18">
      <c r="A266" s="6"/>
      <c r="B266" s="6"/>
      <c r="C266" s="6"/>
      <c r="D266" s="7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8"/>
      <c r="T266" s="130">
        <f t="shared" si="25"/>
        <v>0</v>
      </c>
      <c r="U266" s="8"/>
      <c r="V266" s="8"/>
      <c r="W266" s="8"/>
      <c r="X266" s="8"/>
    </row>
    <row r="267" spans="1:24" ht="18">
      <c r="A267" s="6"/>
      <c r="B267" s="6"/>
      <c r="C267" s="6"/>
      <c r="D267" s="7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8"/>
      <c r="T267" s="130">
        <f t="shared" si="25"/>
        <v>0</v>
      </c>
      <c r="U267" s="8"/>
      <c r="V267" s="8"/>
      <c r="W267" s="8"/>
      <c r="X267" s="8"/>
    </row>
    <row r="268" spans="1:24" ht="18">
      <c r="A268" s="6"/>
      <c r="B268" s="6"/>
      <c r="C268" s="6"/>
      <c r="D268" s="7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8"/>
      <c r="T268" s="130">
        <f t="shared" si="25"/>
        <v>0</v>
      </c>
      <c r="U268" s="8"/>
      <c r="V268" s="8"/>
      <c r="W268" s="8"/>
      <c r="X268" s="8"/>
    </row>
    <row r="269" spans="1:24" ht="18">
      <c r="A269" s="6"/>
      <c r="B269" s="6"/>
      <c r="C269" s="6"/>
      <c r="D269" s="7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8"/>
      <c r="T269" s="130">
        <f t="shared" si="25"/>
        <v>0</v>
      </c>
      <c r="U269" s="8"/>
      <c r="V269" s="8"/>
      <c r="W269" s="8"/>
      <c r="X269" s="8"/>
    </row>
    <row r="270" spans="1:24" ht="18">
      <c r="A270" s="6"/>
      <c r="B270" s="6"/>
      <c r="C270" s="6"/>
      <c r="D270" s="7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8"/>
      <c r="T270" s="130">
        <f t="shared" si="25"/>
        <v>0</v>
      </c>
      <c r="U270" s="8"/>
      <c r="V270" s="8"/>
      <c r="W270" s="8"/>
      <c r="X270" s="8"/>
    </row>
    <row r="271" spans="1:24" ht="18">
      <c r="A271" s="6"/>
      <c r="B271" s="6"/>
      <c r="C271" s="6"/>
      <c r="D271" s="7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8"/>
      <c r="T271" s="130">
        <f t="shared" si="25"/>
        <v>0</v>
      </c>
      <c r="U271" s="8"/>
      <c r="V271" s="8"/>
      <c r="W271" s="8"/>
      <c r="X271" s="8"/>
    </row>
    <row r="272" spans="1:24" ht="18">
      <c r="A272" s="6"/>
      <c r="B272" s="6"/>
      <c r="C272" s="6"/>
      <c r="D272" s="7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8"/>
      <c r="T272" s="130">
        <f t="shared" si="25"/>
        <v>0</v>
      </c>
      <c r="U272" s="8"/>
      <c r="V272" s="8"/>
      <c r="W272" s="8"/>
      <c r="X272" s="8"/>
    </row>
    <row r="273" spans="1:24" ht="18">
      <c r="A273" s="6"/>
      <c r="B273" s="6"/>
      <c r="C273" s="6"/>
      <c r="D273" s="7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8"/>
      <c r="T273" s="130">
        <f t="shared" si="25"/>
        <v>0</v>
      </c>
      <c r="U273" s="8"/>
      <c r="V273" s="8"/>
      <c r="W273" s="8"/>
      <c r="X273" s="8"/>
    </row>
    <row r="274" spans="1:24" ht="18">
      <c r="A274" s="6"/>
      <c r="B274" s="6"/>
      <c r="C274" s="6"/>
      <c r="D274" s="7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8"/>
      <c r="T274" s="130">
        <f t="shared" si="25"/>
        <v>0</v>
      </c>
      <c r="U274" s="8"/>
      <c r="V274" s="8"/>
      <c r="W274" s="8"/>
      <c r="X274" s="8"/>
    </row>
    <row r="275" spans="1:24" ht="18">
      <c r="A275" s="6"/>
      <c r="B275" s="6"/>
      <c r="C275" s="6"/>
      <c r="D275" s="7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8"/>
      <c r="T275" s="130">
        <f t="shared" si="25"/>
        <v>0</v>
      </c>
      <c r="U275" s="8"/>
      <c r="V275" s="8"/>
      <c r="W275" s="8"/>
      <c r="X275" s="8"/>
    </row>
    <row r="276" spans="1:24" ht="18">
      <c r="A276" s="6"/>
      <c r="B276" s="6"/>
      <c r="C276" s="6"/>
      <c r="D276" s="7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8"/>
      <c r="T276" s="130">
        <f t="shared" si="25"/>
        <v>0</v>
      </c>
      <c r="U276" s="8"/>
      <c r="V276" s="8"/>
      <c r="W276" s="8"/>
      <c r="X276" s="8"/>
    </row>
    <row r="277" spans="1:24" ht="18">
      <c r="A277" s="6"/>
      <c r="B277" s="6"/>
      <c r="C277" s="6"/>
      <c r="D277" s="7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8"/>
      <c r="T277" s="130">
        <f t="shared" si="25"/>
        <v>0</v>
      </c>
      <c r="U277" s="8"/>
      <c r="V277" s="8"/>
      <c r="W277" s="8"/>
      <c r="X277" s="8"/>
    </row>
    <row r="278" spans="1:24" ht="18">
      <c r="A278" s="6"/>
      <c r="B278" s="6"/>
      <c r="C278" s="6"/>
      <c r="D278" s="7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8"/>
      <c r="T278" s="130">
        <f t="shared" si="25"/>
        <v>0</v>
      </c>
      <c r="U278" s="8"/>
      <c r="V278" s="8"/>
      <c r="W278" s="8"/>
      <c r="X278" s="8"/>
    </row>
    <row r="279" spans="1:24" ht="18">
      <c r="A279" s="6"/>
      <c r="B279" s="6"/>
      <c r="C279" s="6"/>
      <c r="D279" s="7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8"/>
      <c r="T279" s="130">
        <f t="shared" si="25"/>
        <v>0</v>
      </c>
      <c r="U279" s="8"/>
      <c r="V279" s="8"/>
      <c r="W279" s="8"/>
      <c r="X279" s="8"/>
    </row>
    <row r="280" spans="1:24" ht="18">
      <c r="A280" s="6"/>
      <c r="B280" s="6"/>
      <c r="C280" s="6"/>
      <c r="D280" s="7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8"/>
      <c r="T280" s="130">
        <f aca="true" t="shared" si="27" ref="T280:T343">+O282+E282</f>
        <v>0</v>
      </c>
      <c r="U280" s="8"/>
      <c r="V280" s="8"/>
      <c r="W280" s="8"/>
      <c r="X280" s="8"/>
    </row>
    <row r="281" spans="1:24" ht="18">
      <c r="A281" s="6"/>
      <c r="B281" s="6"/>
      <c r="C281" s="6"/>
      <c r="D281" s="7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8"/>
      <c r="T281" s="130">
        <f t="shared" si="27"/>
        <v>0</v>
      </c>
      <c r="U281" s="8"/>
      <c r="V281" s="8"/>
      <c r="W281" s="8"/>
      <c r="X281" s="8"/>
    </row>
    <row r="282" spans="1:24" ht="18">
      <c r="A282" s="6"/>
      <c r="B282" s="6"/>
      <c r="C282" s="6"/>
      <c r="D282" s="7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8"/>
      <c r="T282" s="130">
        <f t="shared" si="27"/>
        <v>0</v>
      </c>
      <c r="U282" s="8"/>
      <c r="V282" s="8"/>
      <c r="W282" s="8"/>
      <c r="X282" s="8"/>
    </row>
    <row r="283" spans="1:24" ht="18">
      <c r="A283" s="6"/>
      <c r="B283" s="6"/>
      <c r="C283" s="6"/>
      <c r="D283" s="7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8"/>
      <c r="T283" s="130">
        <f t="shared" si="27"/>
        <v>0</v>
      </c>
      <c r="U283" s="8"/>
      <c r="V283" s="8"/>
      <c r="W283" s="8"/>
      <c r="X283" s="8"/>
    </row>
    <row r="284" spans="1:24" ht="18">
      <c r="A284" s="6"/>
      <c r="B284" s="6"/>
      <c r="C284" s="6"/>
      <c r="D284" s="7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8"/>
      <c r="T284" s="130">
        <f t="shared" si="27"/>
        <v>0</v>
      </c>
      <c r="U284" s="8"/>
      <c r="V284" s="8"/>
      <c r="W284" s="8"/>
      <c r="X284" s="8"/>
    </row>
    <row r="285" spans="1:24" ht="18">
      <c r="A285" s="6"/>
      <c r="B285" s="6"/>
      <c r="C285" s="6"/>
      <c r="D285" s="7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8"/>
      <c r="T285" s="130">
        <f t="shared" si="27"/>
        <v>0</v>
      </c>
      <c r="U285" s="8"/>
      <c r="V285" s="8"/>
      <c r="W285" s="8"/>
      <c r="X285" s="8"/>
    </row>
    <row r="286" spans="1:24" ht="18">
      <c r="A286" s="6"/>
      <c r="B286" s="6"/>
      <c r="C286" s="6"/>
      <c r="D286" s="7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8"/>
      <c r="T286" s="130">
        <f t="shared" si="27"/>
        <v>0</v>
      </c>
      <c r="U286" s="8"/>
      <c r="V286" s="8"/>
      <c r="W286" s="8"/>
      <c r="X286" s="8"/>
    </row>
    <row r="287" spans="1:24" ht="18">
      <c r="A287" s="6"/>
      <c r="B287" s="6"/>
      <c r="C287" s="6"/>
      <c r="D287" s="7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8"/>
      <c r="T287" s="130">
        <f t="shared" si="27"/>
        <v>0</v>
      </c>
      <c r="U287" s="8"/>
      <c r="V287" s="8"/>
      <c r="W287" s="8"/>
      <c r="X287" s="8"/>
    </row>
    <row r="288" spans="1:24" ht="18">
      <c r="A288" s="6"/>
      <c r="B288" s="6"/>
      <c r="C288" s="6"/>
      <c r="D288" s="7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8"/>
      <c r="T288" s="130">
        <f t="shared" si="27"/>
        <v>0</v>
      </c>
      <c r="U288" s="8"/>
      <c r="V288" s="8"/>
      <c r="W288" s="8"/>
      <c r="X288" s="8"/>
    </row>
    <row r="289" spans="1:24" ht="18">
      <c r="A289" s="6"/>
      <c r="B289" s="6"/>
      <c r="C289" s="6"/>
      <c r="D289" s="7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8"/>
      <c r="T289" s="130">
        <f t="shared" si="27"/>
        <v>0</v>
      </c>
      <c r="U289" s="8"/>
      <c r="V289" s="8"/>
      <c r="W289" s="8"/>
      <c r="X289" s="8"/>
    </row>
    <row r="290" spans="1:24" ht="18">
      <c r="A290" s="6"/>
      <c r="B290" s="6"/>
      <c r="C290" s="6"/>
      <c r="D290" s="7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8"/>
      <c r="T290" s="130">
        <f t="shared" si="27"/>
        <v>0</v>
      </c>
      <c r="U290" s="8"/>
      <c r="V290" s="8"/>
      <c r="W290" s="8"/>
      <c r="X290" s="8"/>
    </row>
    <row r="291" spans="1:24" ht="18">
      <c r="A291" s="6"/>
      <c r="B291" s="6"/>
      <c r="C291" s="6"/>
      <c r="D291" s="7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8"/>
      <c r="T291" s="130">
        <f t="shared" si="27"/>
        <v>0</v>
      </c>
      <c r="U291" s="8"/>
      <c r="V291" s="8"/>
      <c r="W291" s="8"/>
      <c r="X291" s="8"/>
    </row>
    <row r="292" spans="1:24" ht="18">
      <c r="A292" s="6"/>
      <c r="B292" s="6"/>
      <c r="C292" s="6"/>
      <c r="D292" s="7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8"/>
      <c r="T292" s="130">
        <f t="shared" si="27"/>
        <v>0</v>
      </c>
      <c r="U292" s="8"/>
      <c r="V292" s="8"/>
      <c r="W292" s="8"/>
      <c r="X292" s="8"/>
    </row>
    <row r="293" spans="1:24" ht="18">
      <c r="A293" s="6"/>
      <c r="B293" s="6"/>
      <c r="C293" s="6"/>
      <c r="D293" s="7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8"/>
      <c r="T293" s="130">
        <f t="shared" si="27"/>
        <v>0</v>
      </c>
      <c r="U293" s="8"/>
      <c r="V293" s="8"/>
      <c r="W293" s="8"/>
      <c r="X293" s="8"/>
    </row>
    <row r="294" spans="1:20" ht="18">
      <c r="A294" s="6"/>
      <c r="B294" s="6"/>
      <c r="C294" s="6"/>
      <c r="D294" s="7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T294" s="130">
        <f t="shared" si="27"/>
        <v>0</v>
      </c>
    </row>
    <row r="295" spans="1:20" ht="18">
      <c r="A295" s="6"/>
      <c r="B295" s="6"/>
      <c r="C295" s="6"/>
      <c r="D295" s="7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T295" s="130">
        <f t="shared" si="27"/>
        <v>0</v>
      </c>
    </row>
    <row r="296" ht="18">
      <c r="T296" s="130">
        <f t="shared" si="27"/>
        <v>0</v>
      </c>
    </row>
    <row r="297" ht="18">
      <c r="T297" s="130">
        <f t="shared" si="27"/>
        <v>0</v>
      </c>
    </row>
    <row r="298" ht="18">
      <c r="T298" s="130">
        <f t="shared" si="27"/>
        <v>0</v>
      </c>
    </row>
    <row r="299" ht="18">
      <c r="T299" s="130">
        <f t="shared" si="27"/>
        <v>0</v>
      </c>
    </row>
    <row r="300" ht="18">
      <c r="T300" s="130">
        <f t="shared" si="27"/>
        <v>0</v>
      </c>
    </row>
    <row r="301" ht="18">
      <c r="T301" s="130">
        <f t="shared" si="27"/>
        <v>0</v>
      </c>
    </row>
    <row r="302" ht="18">
      <c r="T302" s="130">
        <f t="shared" si="27"/>
        <v>0</v>
      </c>
    </row>
    <row r="303" ht="18">
      <c r="T303" s="130">
        <f t="shared" si="27"/>
        <v>0</v>
      </c>
    </row>
    <row r="304" ht="18">
      <c r="T304" s="130">
        <f t="shared" si="27"/>
        <v>0</v>
      </c>
    </row>
    <row r="305" ht="18">
      <c r="T305" s="130">
        <f t="shared" si="27"/>
        <v>0</v>
      </c>
    </row>
    <row r="306" ht="18">
      <c r="T306" s="130">
        <f t="shared" si="27"/>
        <v>0</v>
      </c>
    </row>
    <row r="307" ht="18">
      <c r="T307" s="130">
        <f t="shared" si="27"/>
        <v>0</v>
      </c>
    </row>
    <row r="308" ht="18">
      <c r="T308" s="130">
        <f t="shared" si="27"/>
        <v>0</v>
      </c>
    </row>
    <row r="309" ht="18">
      <c r="T309" s="130">
        <f t="shared" si="27"/>
        <v>0</v>
      </c>
    </row>
    <row r="310" ht="18">
      <c r="T310" s="130">
        <f t="shared" si="27"/>
        <v>0</v>
      </c>
    </row>
    <row r="311" ht="18">
      <c r="T311" s="130">
        <f t="shared" si="27"/>
        <v>0</v>
      </c>
    </row>
    <row r="312" ht="18">
      <c r="T312" s="130">
        <f t="shared" si="27"/>
        <v>0</v>
      </c>
    </row>
    <row r="313" ht="18">
      <c r="T313" s="130">
        <f t="shared" si="27"/>
        <v>0</v>
      </c>
    </row>
    <row r="314" ht="18">
      <c r="T314" s="130">
        <f t="shared" si="27"/>
        <v>0</v>
      </c>
    </row>
    <row r="315" ht="18">
      <c r="T315" s="130">
        <f t="shared" si="27"/>
        <v>0</v>
      </c>
    </row>
    <row r="316" ht="18">
      <c r="T316" s="130">
        <f t="shared" si="27"/>
        <v>0</v>
      </c>
    </row>
    <row r="317" ht="18">
      <c r="T317" s="130">
        <f t="shared" si="27"/>
        <v>0</v>
      </c>
    </row>
    <row r="318" ht="18">
      <c r="T318" s="130">
        <f t="shared" si="27"/>
        <v>0</v>
      </c>
    </row>
    <row r="319" ht="18">
      <c r="T319" s="130">
        <f t="shared" si="27"/>
        <v>0</v>
      </c>
    </row>
    <row r="320" ht="18">
      <c r="T320" s="130">
        <f t="shared" si="27"/>
        <v>0</v>
      </c>
    </row>
    <row r="321" ht="18">
      <c r="T321" s="130">
        <f t="shared" si="27"/>
        <v>0</v>
      </c>
    </row>
    <row r="322" ht="18">
      <c r="T322" s="130">
        <f t="shared" si="27"/>
        <v>0</v>
      </c>
    </row>
    <row r="323" ht="18">
      <c r="T323" s="130">
        <f t="shared" si="27"/>
        <v>0</v>
      </c>
    </row>
    <row r="324" ht="18">
      <c r="T324" s="130">
        <f t="shared" si="27"/>
        <v>0</v>
      </c>
    </row>
    <row r="325" ht="18">
      <c r="T325" s="130">
        <f t="shared" si="27"/>
        <v>0</v>
      </c>
    </row>
    <row r="326" ht="18">
      <c r="T326" s="130">
        <f t="shared" si="27"/>
        <v>0</v>
      </c>
    </row>
    <row r="327" ht="18">
      <c r="T327" s="130">
        <f t="shared" si="27"/>
        <v>0</v>
      </c>
    </row>
    <row r="328" ht="18">
      <c r="T328" s="130">
        <f t="shared" si="27"/>
        <v>0</v>
      </c>
    </row>
    <row r="329" ht="18">
      <c r="T329" s="130">
        <f t="shared" si="27"/>
        <v>0</v>
      </c>
    </row>
    <row r="330" ht="18">
      <c r="T330" s="130">
        <f t="shared" si="27"/>
        <v>0</v>
      </c>
    </row>
    <row r="331" ht="18">
      <c r="T331" s="130">
        <f t="shared" si="27"/>
        <v>0</v>
      </c>
    </row>
    <row r="332" ht="18">
      <c r="T332" s="130">
        <f t="shared" si="27"/>
        <v>0</v>
      </c>
    </row>
    <row r="333" ht="18">
      <c r="T333" s="130">
        <f t="shared" si="27"/>
        <v>0</v>
      </c>
    </row>
    <row r="334" ht="18">
      <c r="T334" s="130">
        <f t="shared" si="27"/>
        <v>0</v>
      </c>
    </row>
    <row r="335" ht="18">
      <c r="T335" s="130">
        <f t="shared" si="27"/>
        <v>0</v>
      </c>
    </row>
    <row r="336" ht="18">
      <c r="T336" s="130">
        <f t="shared" si="27"/>
        <v>0</v>
      </c>
    </row>
    <row r="337" ht="18">
      <c r="T337" s="130">
        <f t="shared" si="27"/>
        <v>0</v>
      </c>
    </row>
    <row r="338" ht="18">
      <c r="T338" s="130">
        <f t="shared" si="27"/>
        <v>0</v>
      </c>
    </row>
    <row r="339" ht="18">
      <c r="T339" s="130">
        <f t="shared" si="27"/>
        <v>0</v>
      </c>
    </row>
    <row r="340" ht="18">
      <c r="T340" s="130">
        <f t="shared" si="27"/>
        <v>0</v>
      </c>
    </row>
    <row r="341" ht="18">
      <c r="T341" s="130">
        <f t="shared" si="27"/>
        <v>0</v>
      </c>
    </row>
    <row r="342" ht="18">
      <c r="T342" s="130">
        <f t="shared" si="27"/>
        <v>0</v>
      </c>
    </row>
    <row r="343" ht="18">
      <c r="T343" s="130">
        <f t="shared" si="27"/>
        <v>0</v>
      </c>
    </row>
    <row r="344" ht="18">
      <c r="T344" s="130">
        <f aca="true" t="shared" si="28" ref="T344:T407">+O346+E346</f>
        <v>0</v>
      </c>
    </row>
    <row r="345" ht="18">
      <c r="T345" s="130">
        <f t="shared" si="28"/>
        <v>0</v>
      </c>
    </row>
    <row r="346" ht="18">
      <c r="T346" s="130">
        <f t="shared" si="28"/>
        <v>0</v>
      </c>
    </row>
    <row r="347" ht="18">
      <c r="T347" s="130">
        <f t="shared" si="28"/>
        <v>0</v>
      </c>
    </row>
    <row r="348" ht="18">
      <c r="T348" s="130">
        <f t="shared" si="28"/>
        <v>0</v>
      </c>
    </row>
    <row r="349" ht="18">
      <c r="T349" s="130">
        <f t="shared" si="28"/>
        <v>0</v>
      </c>
    </row>
    <row r="350" ht="18">
      <c r="T350" s="130">
        <f t="shared" si="28"/>
        <v>0</v>
      </c>
    </row>
    <row r="351" ht="18">
      <c r="T351" s="130">
        <f t="shared" si="28"/>
        <v>0</v>
      </c>
    </row>
    <row r="352" ht="18">
      <c r="T352" s="130">
        <f t="shared" si="28"/>
        <v>0</v>
      </c>
    </row>
    <row r="353" ht="18">
      <c r="T353" s="130">
        <f t="shared" si="28"/>
        <v>0</v>
      </c>
    </row>
    <row r="354" ht="18">
      <c r="T354" s="130">
        <f t="shared" si="28"/>
        <v>0</v>
      </c>
    </row>
    <row r="355" ht="18">
      <c r="T355" s="130">
        <f t="shared" si="28"/>
        <v>0</v>
      </c>
    </row>
    <row r="356" ht="18">
      <c r="T356" s="130">
        <f t="shared" si="28"/>
        <v>0</v>
      </c>
    </row>
    <row r="357" ht="18">
      <c r="T357" s="130">
        <f t="shared" si="28"/>
        <v>0</v>
      </c>
    </row>
    <row r="358" ht="18">
      <c r="T358" s="130">
        <f t="shared" si="28"/>
        <v>0</v>
      </c>
    </row>
    <row r="359" ht="18">
      <c r="T359" s="130">
        <f t="shared" si="28"/>
        <v>0</v>
      </c>
    </row>
    <row r="360" ht="18">
      <c r="T360" s="130">
        <f t="shared" si="28"/>
        <v>0</v>
      </c>
    </row>
    <row r="361" ht="18">
      <c r="T361" s="130">
        <f t="shared" si="28"/>
        <v>0</v>
      </c>
    </row>
    <row r="362" ht="18">
      <c r="T362" s="130">
        <f t="shared" si="28"/>
        <v>0</v>
      </c>
    </row>
    <row r="363" ht="18">
      <c r="T363" s="130">
        <f t="shared" si="28"/>
        <v>0</v>
      </c>
    </row>
    <row r="364" ht="18">
      <c r="T364" s="130">
        <f t="shared" si="28"/>
        <v>0</v>
      </c>
    </row>
    <row r="365" ht="18">
      <c r="T365" s="130">
        <f t="shared" si="28"/>
        <v>0</v>
      </c>
    </row>
    <row r="366" ht="18">
      <c r="T366" s="130">
        <f t="shared" si="28"/>
        <v>0</v>
      </c>
    </row>
    <row r="367" ht="18">
      <c r="T367" s="130">
        <f t="shared" si="28"/>
        <v>0</v>
      </c>
    </row>
    <row r="368" ht="18">
      <c r="T368" s="130">
        <f t="shared" si="28"/>
        <v>0</v>
      </c>
    </row>
    <row r="369" ht="18">
      <c r="T369" s="130">
        <f t="shared" si="28"/>
        <v>0</v>
      </c>
    </row>
    <row r="370" ht="18">
      <c r="T370" s="130">
        <f t="shared" si="28"/>
        <v>0</v>
      </c>
    </row>
    <row r="371" ht="18">
      <c r="T371" s="130">
        <f t="shared" si="28"/>
        <v>0</v>
      </c>
    </row>
    <row r="372" ht="18">
      <c r="T372" s="130">
        <f t="shared" si="28"/>
        <v>0</v>
      </c>
    </row>
    <row r="373" ht="18">
      <c r="T373" s="130">
        <f t="shared" si="28"/>
        <v>0</v>
      </c>
    </row>
    <row r="374" ht="18">
      <c r="T374" s="130">
        <f t="shared" si="28"/>
        <v>0</v>
      </c>
    </row>
    <row r="375" ht="18">
      <c r="T375" s="130">
        <f t="shared" si="28"/>
        <v>0</v>
      </c>
    </row>
    <row r="376" ht="18">
      <c r="T376" s="130">
        <f t="shared" si="28"/>
        <v>0</v>
      </c>
    </row>
    <row r="377" ht="18">
      <c r="T377" s="130">
        <f t="shared" si="28"/>
        <v>0</v>
      </c>
    </row>
    <row r="378" ht="18">
      <c r="T378" s="130">
        <f t="shared" si="28"/>
        <v>0</v>
      </c>
    </row>
    <row r="379" ht="18">
      <c r="T379" s="130">
        <f t="shared" si="28"/>
        <v>0</v>
      </c>
    </row>
    <row r="380" ht="18">
      <c r="T380" s="130">
        <f t="shared" si="28"/>
        <v>0</v>
      </c>
    </row>
    <row r="381" ht="18">
      <c r="T381" s="130">
        <f t="shared" si="28"/>
        <v>0</v>
      </c>
    </row>
    <row r="382" ht="18">
      <c r="T382" s="130">
        <f t="shared" si="28"/>
        <v>0</v>
      </c>
    </row>
    <row r="383" ht="18">
      <c r="T383" s="130">
        <f t="shared" si="28"/>
        <v>0</v>
      </c>
    </row>
    <row r="384" ht="18">
      <c r="T384" s="130">
        <f t="shared" si="28"/>
        <v>0</v>
      </c>
    </row>
    <row r="385" ht="18">
      <c r="T385" s="130">
        <f t="shared" si="28"/>
        <v>0</v>
      </c>
    </row>
    <row r="386" ht="18">
      <c r="T386" s="130">
        <f t="shared" si="28"/>
        <v>0</v>
      </c>
    </row>
    <row r="387" ht="18">
      <c r="T387" s="130">
        <f t="shared" si="28"/>
        <v>0</v>
      </c>
    </row>
    <row r="388" ht="18">
      <c r="T388" s="130">
        <f t="shared" si="28"/>
        <v>0</v>
      </c>
    </row>
    <row r="389" ht="18">
      <c r="T389" s="130">
        <f t="shared" si="28"/>
        <v>0</v>
      </c>
    </row>
    <row r="390" ht="18">
      <c r="T390" s="130">
        <f t="shared" si="28"/>
        <v>0</v>
      </c>
    </row>
    <row r="391" ht="18">
      <c r="T391" s="130">
        <f t="shared" si="28"/>
        <v>0</v>
      </c>
    </row>
    <row r="392" ht="18">
      <c r="T392" s="130">
        <f t="shared" si="28"/>
        <v>0</v>
      </c>
    </row>
    <row r="393" ht="18">
      <c r="T393" s="130">
        <f t="shared" si="28"/>
        <v>0</v>
      </c>
    </row>
    <row r="394" ht="18">
      <c r="T394" s="130">
        <f t="shared" si="28"/>
        <v>0</v>
      </c>
    </row>
    <row r="395" ht="18">
      <c r="T395" s="130">
        <f t="shared" si="28"/>
        <v>0</v>
      </c>
    </row>
    <row r="396" ht="18">
      <c r="T396" s="130">
        <f t="shared" si="28"/>
        <v>0</v>
      </c>
    </row>
    <row r="397" ht="18">
      <c r="T397" s="130">
        <f t="shared" si="28"/>
        <v>0</v>
      </c>
    </row>
    <row r="398" ht="18">
      <c r="T398" s="130">
        <f t="shared" si="28"/>
        <v>0</v>
      </c>
    </row>
    <row r="399" ht="18">
      <c r="T399" s="130">
        <f t="shared" si="28"/>
        <v>0</v>
      </c>
    </row>
    <row r="400" ht="18">
      <c r="T400" s="130">
        <f t="shared" si="28"/>
        <v>0</v>
      </c>
    </row>
    <row r="401" ht="18">
      <c r="T401" s="130">
        <f t="shared" si="28"/>
        <v>0</v>
      </c>
    </row>
    <row r="402" ht="18">
      <c r="T402" s="130">
        <f t="shared" si="28"/>
        <v>0</v>
      </c>
    </row>
    <row r="403" ht="18">
      <c r="T403" s="130">
        <f t="shared" si="28"/>
        <v>0</v>
      </c>
    </row>
    <row r="404" ht="18">
      <c r="T404" s="130">
        <f t="shared" si="28"/>
        <v>0</v>
      </c>
    </row>
    <row r="405" ht="18">
      <c r="T405" s="130">
        <f t="shared" si="28"/>
        <v>0</v>
      </c>
    </row>
    <row r="406" ht="18">
      <c r="T406" s="130">
        <f t="shared" si="28"/>
        <v>0</v>
      </c>
    </row>
    <row r="407" ht="18">
      <c r="T407" s="130">
        <f t="shared" si="28"/>
        <v>0</v>
      </c>
    </row>
    <row r="408" ht="18">
      <c r="T408" s="130">
        <f aca="true" t="shared" si="29" ref="T408:T471">+O410+E410</f>
        <v>0</v>
      </c>
    </row>
    <row r="409" ht="18">
      <c r="T409" s="130">
        <f t="shared" si="29"/>
        <v>0</v>
      </c>
    </row>
    <row r="410" ht="18">
      <c r="T410" s="130">
        <f t="shared" si="29"/>
        <v>0</v>
      </c>
    </row>
    <row r="411" ht="18">
      <c r="T411" s="130">
        <f t="shared" si="29"/>
        <v>0</v>
      </c>
    </row>
    <row r="412" ht="18">
      <c r="T412" s="130">
        <f t="shared" si="29"/>
        <v>0</v>
      </c>
    </row>
    <row r="413" ht="18">
      <c r="T413" s="130">
        <f t="shared" si="29"/>
        <v>0</v>
      </c>
    </row>
    <row r="414" ht="18">
      <c r="T414" s="130">
        <f t="shared" si="29"/>
        <v>0</v>
      </c>
    </row>
    <row r="415" ht="18">
      <c r="T415" s="130">
        <f t="shared" si="29"/>
        <v>0</v>
      </c>
    </row>
    <row r="416" ht="18">
      <c r="T416" s="130">
        <f t="shared" si="29"/>
        <v>0</v>
      </c>
    </row>
    <row r="417" ht="18">
      <c r="T417" s="130">
        <f t="shared" si="29"/>
        <v>0</v>
      </c>
    </row>
    <row r="418" ht="18">
      <c r="T418" s="130">
        <f t="shared" si="29"/>
        <v>0</v>
      </c>
    </row>
    <row r="419" ht="18">
      <c r="T419" s="130">
        <f t="shared" si="29"/>
        <v>0</v>
      </c>
    </row>
    <row r="420" ht="18">
      <c r="T420" s="130">
        <f t="shared" si="29"/>
        <v>0</v>
      </c>
    </row>
    <row r="421" ht="18">
      <c r="T421" s="130">
        <f t="shared" si="29"/>
        <v>0</v>
      </c>
    </row>
    <row r="422" ht="18">
      <c r="T422" s="130">
        <f t="shared" si="29"/>
        <v>0</v>
      </c>
    </row>
    <row r="423" ht="18">
      <c r="T423" s="130">
        <f t="shared" si="29"/>
        <v>0</v>
      </c>
    </row>
    <row r="424" ht="18">
      <c r="T424" s="130">
        <f t="shared" si="29"/>
        <v>0</v>
      </c>
    </row>
    <row r="425" ht="18">
      <c r="T425" s="130">
        <f t="shared" si="29"/>
        <v>0</v>
      </c>
    </row>
    <row r="426" ht="18">
      <c r="T426" s="130">
        <f t="shared" si="29"/>
        <v>0</v>
      </c>
    </row>
    <row r="427" ht="18">
      <c r="T427" s="130">
        <f t="shared" si="29"/>
        <v>0</v>
      </c>
    </row>
    <row r="428" ht="18">
      <c r="T428" s="130">
        <f t="shared" si="29"/>
        <v>0</v>
      </c>
    </row>
    <row r="429" ht="18">
      <c r="T429" s="130">
        <f t="shared" si="29"/>
        <v>0</v>
      </c>
    </row>
    <row r="430" ht="18">
      <c r="T430" s="130">
        <f t="shared" si="29"/>
        <v>0</v>
      </c>
    </row>
    <row r="431" ht="18">
      <c r="T431" s="130">
        <f t="shared" si="29"/>
        <v>0</v>
      </c>
    </row>
    <row r="432" ht="18">
      <c r="T432" s="130">
        <f t="shared" si="29"/>
        <v>0</v>
      </c>
    </row>
    <row r="433" ht="18">
      <c r="T433" s="130">
        <f t="shared" si="29"/>
        <v>0</v>
      </c>
    </row>
    <row r="434" ht="18">
      <c r="T434" s="130">
        <f t="shared" si="29"/>
        <v>0</v>
      </c>
    </row>
    <row r="435" ht="18">
      <c r="T435" s="130">
        <f t="shared" si="29"/>
        <v>0</v>
      </c>
    </row>
    <row r="436" ht="18">
      <c r="T436" s="130">
        <f t="shared" si="29"/>
        <v>0</v>
      </c>
    </row>
    <row r="437" ht="18">
      <c r="T437" s="130">
        <f t="shared" si="29"/>
        <v>0</v>
      </c>
    </row>
    <row r="438" ht="18">
      <c r="T438" s="130">
        <f t="shared" si="29"/>
        <v>0</v>
      </c>
    </row>
    <row r="439" ht="18">
      <c r="T439" s="130">
        <f t="shared" si="29"/>
        <v>0</v>
      </c>
    </row>
    <row r="440" ht="18">
      <c r="T440" s="130">
        <f t="shared" si="29"/>
        <v>0</v>
      </c>
    </row>
    <row r="441" ht="18">
      <c r="T441" s="130">
        <f t="shared" si="29"/>
        <v>0</v>
      </c>
    </row>
    <row r="442" ht="18">
      <c r="T442" s="130">
        <f t="shared" si="29"/>
        <v>0</v>
      </c>
    </row>
    <row r="443" ht="18">
      <c r="T443" s="130">
        <f t="shared" si="29"/>
        <v>0</v>
      </c>
    </row>
    <row r="444" ht="18">
      <c r="T444" s="130">
        <f t="shared" si="29"/>
        <v>0</v>
      </c>
    </row>
    <row r="445" ht="18">
      <c r="T445" s="130">
        <f t="shared" si="29"/>
        <v>0</v>
      </c>
    </row>
    <row r="446" ht="18">
      <c r="T446" s="130">
        <f t="shared" si="29"/>
        <v>0</v>
      </c>
    </row>
    <row r="447" ht="18">
      <c r="T447" s="130">
        <f t="shared" si="29"/>
        <v>0</v>
      </c>
    </row>
    <row r="448" ht="18">
      <c r="T448" s="130">
        <f t="shared" si="29"/>
        <v>0</v>
      </c>
    </row>
    <row r="449" ht="18">
      <c r="T449" s="130">
        <f t="shared" si="29"/>
        <v>0</v>
      </c>
    </row>
    <row r="450" ht="18">
      <c r="T450" s="130">
        <f t="shared" si="29"/>
        <v>0</v>
      </c>
    </row>
    <row r="451" ht="18">
      <c r="T451" s="130">
        <f t="shared" si="29"/>
        <v>0</v>
      </c>
    </row>
    <row r="452" ht="18">
      <c r="T452" s="130">
        <f t="shared" si="29"/>
        <v>0</v>
      </c>
    </row>
    <row r="453" ht="18">
      <c r="T453" s="130">
        <f t="shared" si="29"/>
        <v>0</v>
      </c>
    </row>
    <row r="454" ht="18">
      <c r="T454" s="130">
        <f t="shared" si="29"/>
        <v>0</v>
      </c>
    </row>
    <row r="455" ht="18">
      <c r="T455" s="130">
        <f t="shared" si="29"/>
        <v>0</v>
      </c>
    </row>
    <row r="456" ht="18">
      <c r="T456" s="130">
        <f t="shared" si="29"/>
        <v>0</v>
      </c>
    </row>
    <row r="457" ht="18">
      <c r="T457" s="130">
        <f t="shared" si="29"/>
        <v>0</v>
      </c>
    </row>
    <row r="458" ht="18">
      <c r="T458" s="130">
        <f t="shared" si="29"/>
        <v>0</v>
      </c>
    </row>
    <row r="459" ht="18">
      <c r="T459" s="130">
        <f t="shared" si="29"/>
        <v>0</v>
      </c>
    </row>
    <row r="460" ht="18">
      <c r="T460" s="130">
        <f t="shared" si="29"/>
        <v>0</v>
      </c>
    </row>
    <row r="461" ht="18">
      <c r="T461" s="130">
        <f t="shared" si="29"/>
        <v>0</v>
      </c>
    </row>
    <row r="462" ht="18">
      <c r="T462" s="130">
        <f t="shared" si="29"/>
        <v>0</v>
      </c>
    </row>
    <row r="463" ht="18">
      <c r="T463" s="130">
        <f t="shared" si="29"/>
        <v>0</v>
      </c>
    </row>
    <row r="464" ht="18">
      <c r="T464" s="130">
        <f t="shared" si="29"/>
        <v>0</v>
      </c>
    </row>
    <row r="465" ht="18">
      <c r="T465" s="130">
        <f t="shared" si="29"/>
        <v>0</v>
      </c>
    </row>
    <row r="466" ht="18">
      <c r="T466" s="130">
        <f t="shared" si="29"/>
        <v>0</v>
      </c>
    </row>
    <row r="467" ht="18">
      <c r="T467" s="130">
        <f t="shared" si="29"/>
        <v>0</v>
      </c>
    </row>
    <row r="468" ht="18">
      <c r="T468" s="130">
        <f t="shared" si="29"/>
        <v>0</v>
      </c>
    </row>
    <row r="469" ht="18">
      <c r="T469" s="130">
        <f t="shared" si="29"/>
        <v>0</v>
      </c>
    </row>
    <row r="470" ht="18">
      <c r="T470" s="130">
        <f t="shared" si="29"/>
        <v>0</v>
      </c>
    </row>
    <row r="471" ht="18">
      <c r="T471" s="130">
        <f t="shared" si="29"/>
        <v>0</v>
      </c>
    </row>
    <row r="472" ht="18">
      <c r="T472" s="130">
        <f aca="true" t="shared" si="30" ref="T472:T478">+O474+E474</f>
        <v>0</v>
      </c>
    </row>
    <row r="473" ht="18">
      <c r="T473" s="130">
        <f t="shared" si="30"/>
        <v>0</v>
      </c>
    </row>
    <row r="474" ht="18">
      <c r="T474" s="130">
        <f t="shared" si="30"/>
        <v>0</v>
      </c>
    </row>
    <row r="475" ht="18">
      <c r="T475" s="130">
        <f t="shared" si="30"/>
        <v>0</v>
      </c>
    </row>
    <row r="476" ht="18">
      <c r="T476" s="130">
        <f t="shared" si="30"/>
        <v>0</v>
      </c>
    </row>
    <row r="477" ht="18">
      <c r="T477" s="130">
        <f t="shared" si="30"/>
        <v>0</v>
      </c>
    </row>
    <row r="478" ht="18">
      <c r="T478" s="130">
        <f t="shared" si="30"/>
        <v>0</v>
      </c>
    </row>
    <row r="482" spans="10:12" ht="12.75">
      <c r="J482" s="236"/>
      <c r="K482" s="236"/>
      <c r="L482" s="236">
        <f>+K482-H482</f>
        <v>0</v>
      </c>
    </row>
    <row r="483" spans="10:12" ht="12.75">
      <c r="J483" s="236"/>
      <c r="K483" s="236"/>
      <c r="L483" s="236">
        <f>+K483-H483</f>
        <v>0</v>
      </c>
    </row>
    <row r="484" ht="12.75">
      <c r="L484" s="236">
        <f>+K484-H484</f>
        <v>0</v>
      </c>
    </row>
    <row r="485" spans="11:12" ht="12.75">
      <c r="K485" s="236"/>
      <c r="L485" s="236">
        <f>+K485-H485</f>
        <v>0</v>
      </c>
    </row>
    <row r="486" spans="7:9" ht="12.75">
      <c r="G486" s="236"/>
      <c r="H486" s="236"/>
      <c r="I486" s="236"/>
    </row>
  </sheetData>
  <sheetProtection/>
  <autoFilter ref="A8:X478"/>
  <mergeCells count="25">
    <mergeCell ref="E4:I4"/>
    <mergeCell ref="I5:I7"/>
    <mergeCell ref="G6:G7"/>
    <mergeCell ref="A4:A7"/>
    <mergeCell ref="H6:H7"/>
    <mergeCell ref="J4:P4"/>
    <mergeCell ref="D4:D7"/>
    <mergeCell ref="B4:B7"/>
    <mergeCell ref="N5:N7"/>
    <mergeCell ref="O5:P5"/>
    <mergeCell ref="G5:H5"/>
    <mergeCell ref="J5:J7"/>
    <mergeCell ref="K5:K7"/>
    <mergeCell ref="L5:M5"/>
    <mergeCell ref="L6:L7"/>
    <mergeCell ref="B3:P3"/>
    <mergeCell ref="O1:Q1"/>
    <mergeCell ref="Q4:Q7"/>
    <mergeCell ref="E5:E7"/>
    <mergeCell ref="L2:Q2"/>
    <mergeCell ref="C4:C7"/>
    <mergeCell ref="M6:M7"/>
    <mergeCell ref="P6:P7"/>
    <mergeCell ref="O6:O7"/>
    <mergeCell ref="F5:F7"/>
  </mergeCells>
  <printOptions horizontalCentered="1"/>
  <pageMargins left="0.1968503937007874" right="0.1968503937007874" top="0.68" bottom="0.29" header="0" footer="0"/>
  <pageSetup horizontalDpi="600" verticalDpi="600" orientation="landscape" paperSize="9" scale="49" r:id="rId1"/>
  <headerFooter alignWithMargins="0">
    <oddFooter>&amp;C&amp;11&amp;P</oddFooter>
  </headerFooter>
  <colBreaks count="1" manualBreakCount="1">
    <brk id="17" max="15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Q38"/>
  <sheetViews>
    <sheetView showZeros="0" view="pageBreakPreview" zoomScale="75" zoomScaleSheetLayoutView="75" zoomScalePageLayoutView="0" workbookViewId="0" topLeftCell="A1">
      <selection activeCell="A1" sqref="A1:IV16384"/>
    </sheetView>
  </sheetViews>
  <sheetFormatPr defaultColWidth="9.00390625" defaultRowHeight="12.75"/>
  <cols>
    <col min="1" max="2" width="19.625" style="128" customWidth="1"/>
    <col min="3" max="3" width="16.375" style="128" customWidth="1"/>
    <col min="4" max="4" width="34.375" style="128" customWidth="1"/>
    <col min="5" max="5" width="14.375" style="128" customWidth="1"/>
    <col min="6" max="6" width="13.375" style="128" customWidth="1"/>
    <col min="7" max="7" width="9.375" style="128" customWidth="1"/>
    <col min="8" max="8" width="14.375" style="128" customWidth="1"/>
    <col min="9" max="9" width="10.75390625" style="128" customWidth="1"/>
    <col min="10" max="10" width="14.875" style="128" customWidth="1"/>
    <col min="11" max="11" width="9.875" style="128" customWidth="1"/>
    <col min="12" max="12" width="14.125" style="128" customWidth="1"/>
    <col min="13" max="13" width="14.625" style="128" customWidth="1"/>
    <col min="14" max="14" width="14.25390625" style="128" customWidth="1"/>
    <col min="15" max="15" width="10.00390625" style="128" customWidth="1"/>
    <col min="16" max="16" width="13.875" style="128" customWidth="1"/>
    <col min="17" max="17" width="10.375" style="128" bestFit="1" customWidth="1"/>
    <col min="18" max="16384" width="9.125" style="128" customWidth="1"/>
  </cols>
  <sheetData>
    <row r="1" spans="1:16" ht="40.5" customHeight="1">
      <c r="A1" s="154"/>
      <c r="B1" s="154"/>
      <c r="C1" s="154"/>
      <c r="D1" s="155"/>
      <c r="M1" s="687" t="s">
        <v>412</v>
      </c>
      <c r="N1" s="687"/>
      <c r="O1" s="687"/>
      <c r="P1" s="687"/>
    </row>
    <row r="2" spans="1:16" ht="24" customHeight="1">
      <c r="A2" s="688" t="s">
        <v>413</v>
      </c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</row>
    <row r="3" spans="1:16" ht="19.5" customHeight="1">
      <c r="A3" s="688"/>
      <c r="B3" s="688"/>
      <c r="C3" s="688"/>
      <c r="D3" s="688"/>
      <c r="E3" s="688"/>
      <c r="F3" s="688"/>
      <c r="G3" s="688"/>
      <c r="H3" s="688"/>
      <c r="I3" s="688"/>
      <c r="J3" s="688"/>
      <c r="K3" s="688"/>
      <c r="L3" s="688"/>
      <c r="M3" s="688"/>
      <c r="N3" s="688"/>
      <c r="O3" s="688"/>
      <c r="P3" s="688"/>
    </row>
    <row r="4" spans="1:16" ht="13.5" thickBot="1">
      <c r="A4" s="154"/>
      <c r="B4" s="154"/>
      <c r="C4" s="154"/>
      <c r="D4" s="155"/>
      <c r="E4" s="154"/>
      <c r="P4" s="154" t="s">
        <v>4</v>
      </c>
    </row>
    <row r="5" spans="1:16" ht="44.25" customHeight="1" thickBot="1">
      <c r="A5" s="689" t="s">
        <v>500</v>
      </c>
      <c r="B5" s="458" t="s">
        <v>501</v>
      </c>
      <c r="C5" s="692" t="s">
        <v>42</v>
      </c>
      <c r="D5" s="156" t="s">
        <v>164</v>
      </c>
      <c r="E5" s="675" t="s">
        <v>46</v>
      </c>
      <c r="F5" s="676"/>
      <c r="G5" s="676"/>
      <c r="H5" s="676"/>
      <c r="I5" s="695" t="s">
        <v>47</v>
      </c>
      <c r="J5" s="696"/>
      <c r="K5" s="696"/>
      <c r="L5" s="697"/>
      <c r="M5" s="675" t="s">
        <v>48</v>
      </c>
      <c r="N5" s="676"/>
      <c r="O5" s="676"/>
      <c r="P5" s="677"/>
    </row>
    <row r="6" spans="1:16" ht="12.75" customHeight="1" thickBot="1">
      <c r="A6" s="690"/>
      <c r="B6" s="678" t="s">
        <v>122</v>
      </c>
      <c r="C6" s="693"/>
      <c r="D6" s="679" t="s">
        <v>68</v>
      </c>
      <c r="E6" s="685" t="s">
        <v>49</v>
      </c>
      <c r="F6" s="681" t="s">
        <v>50</v>
      </c>
      <c r="G6" s="681"/>
      <c r="H6" s="683" t="s">
        <v>51</v>
      </c>
      <c r="I6" s="685" t="s">
        <v>49</v>
      </c>
      <c r="J6" s="681" t="s">
        <v>50</v>
      </c>
      <c r="K6" s="681"/>
      <c r="L6" s="683" t="s">
        <v>51</v>
      </c>
      <c r="M6" s="685" t="s">
        <v>49</v>
      </c>
      <c r="N6" s="681" t="s">
        <v>50</v>
      </c>
      <c r="O6" s="681"/>
      <c r="P6" s="681" t="s">
        <v>51</v>
      </c>
    </row>
    <row r="7" spans="1:16" ht="39" thickBot="1">
      <c r="A7" s="691"/>
      <c r="B7" s="678"/>
      <c r="C7" s="694"/>
      <c r="D7" s="680"/>
      <c r="E7" s="686"/>
      <c r="F7" s="448" t="s">
        <v>366</v>
      </c>
      <c r="G7" s="448" t="s">
        <v>166</v>
      </c>
      <c r="H7" s="684"/>
      <c r="I7" s="686"/>
      <c r="J7" s="448" t="s">
        <v>366</v>
      </c>
      <c r="K7" s="448" t="s">
        <v>166</v>
      </c>
      <c r="L7" s="684"/>
      <c r="M7" s="686"/>
      <c r="N7" s="448" t="s">
        <v>366</v>
      </c>
      <c r="O7" s="448" t="s">
        <v>166</v>
      </c>
      <c r="P7" s="682"/>
    </row>
    <row r="8" spans="1:17" ht="81">
      <c r="A8" s="162" t="s">
        <v>143</v>
      </c>
      <c r="B8" s="162" t="s">
        <v>280</v>
      </c>
      <c r="C8" s="162"/>
      <c r="D8" s="169" t="s">
        <v>27</v>
      </c>
      <c r="E8" s="204">
        <f>+E10+E11</f>
        <v>943400</v>
      </c>
      <c r="F8" s="204">
        <f>+F10+F11</f>
        <v>245600</v>
      </c>
      <c r="G8" s="204"/>
      <c r="H8" s="204">
        <f>+H10+H11</f>
        <v>1189000</v>
      </c>
      <c r="I8" s="204"/>
      <c r="J8" s="204">
        <f>+J10+J11</f>
        <v>-252300</v>
      </c>
      <c r="K8" s="204"/>
      <c r="L8" s="204">
        <f aca="true" t="shared" si="0" ref="L8:L16">+J8+I8</f>
        <v>-252300</v>
      </c>
      <c r="M8" s="204">
        <f>+M10+M11</f>
        <v>943400</v>
      </c>
      <c r="N8" s="204">
        <f aca="true" t="shared" si="1" ref="N8:N15">+J8+F8</f>
        <v>-6700</v>
      </c>
      <c r="O8" s="204"/>
      <c r="P8" s="204">
        <f>+P10+P11</f>
        <v>936700</v>
      </c>
      <c r="Q8" s="449"/>
    </row>
    <row r="9" spans="1:17" ht="81">
      <c r="A9" s="162" t="s">
        <v>347</v>
      </c>
      <c r="B9" s="162" t="s">
        <v>280</v>
      </c>
      <c r="C9" s="162"/>
      <c r="D9" s="169" t="s">
        <v>27</v>
      </c>
      <c r="E9" s="204">
        <v>943400</v>
      </c>
      <c r="F9" s="204">
        <v>245600</v>
      </c>
      <c r="G9" s="204"/>
      <c r="H9" s="204">
        <v>1189000</v>
      </c>
      <c r="I9" s="204"/>
      <c r="J9" s="204">
        <v>-252300</v>
      </c>
      <c r="K9" s="204"/>
      <c r="L9" s="204">
        <v>-252300</v>
      </c>
      <c r="M9" s="204">
        <v>943400</v>
      </c>
      <c r="N9" s="204">
        <v>-6700</v>
      </c>
      <c r="O9" s="204"/>
      <c r="P9" s="204">
        <v>936700</v>
      </c>
      <c r="Q9" s="449"/>
    </row>
    <row r="10" spans="1:17" ht="93.75">
      <c r="A10" s="459" t="s">
        <v>502</v>
      </c>
      <c r="B10" s="459" t="s">
        <v>52</v>
      </c>
      <c r="C10" s="459" t="s">
        <v>536</v>
      </c>
      <c r="D10" s="108" t="s">
        <v>165</v>
      </c>
      <c r="E10" s="460">
        <v>943400</v>
      </c>
      <c r="F10" s="461">
        <v>245600</v>
      </c>
      <c r="G10" s="462"/>
      <c r="H10" s="463">
        <f>++F10+E10</f>
        <v>1189000</v>
      </c>
      <c r="I10" s="464"/>
      <c r="J10" s="461"/>
      <c r="K10" s="461"/>
      <c r="L10" s="465">
        <f t="shared" si="0"/>
        <v>0</v>
      </c>
      <c r="M10" s="460">
        <f>+E10</f>
        <v>943400</v>
      </c>
      <c r="N10" s="461">
        <f t="shared" si="1"/>
        <v>245600</v>
      </c>
      <c r="O10" s="462"/>
      <c r="P10" s="465">
        <f>+N10+M10</f>
        <v>1189000</v>
      </c>
      <c r="Q10" s="449"/>
    </row>
    <row r="11" spans="1:17" ht="93.75">
      <c r="A11" s="466" t="s">
        <v>503</v>
      </c>
      <c r="B11" s="466" t="s">
        <v>53</v>
      </c>
      <c r="C11" s="466" t="s">
        <v>536</v>
      </c>
      <c r="D11" s="109" t="s">
        <v>113</v>
      </c>
      <c r="E11" s="467"/>
      <c r="F11" s="468"/>
      <c r="G11" s="469"/>
      <c r="H11" s="470">
        <f>++F11+E11</f>
        <v>0</v>
      </c>
      <c r="I11" s="471"/>
      <c r="J11" s="468">
        <v>-252300</v>
      </c>
      <c r="K11" s="468"/>
      <c r="L11" s="470">
        <f t="shared" si="0"/>
        <v>-252300</v>
      </c>
      <c r="M11" s="467">
        <f>+E11</f>
        <v>0</v>
      </c>
      <c r="N11" s="468">
        <f t="shared" si="1"/>
        <v>-252300</v>
      </c>
      <c r="O11" s="469"/>
      <c r="P11" s="470">
        <f>+N11+M11</f>
        <v>-252300</v>
      </c>
      <c r="Q11" s="449"/>
    </row>
    <row r="12" spans="1:17" ht="81">
      <c r="A12" s="162" t="s">
        <v>86</v>
      </c>
      <c r="B12" s="162" t="s">
        <v>284</v>
      </c>
      <c r="C12" s="162"/>
      <c r="D12" s="472" t="s">
        <v>339</v>
      </c>
      <c r="E12" s="473">
        <f>+E14+E15</f>
        <v>1800000</v>
      </c>
      <c r="F12" s="473">
        <f>+F14+F15</f>
        <v>1300000</v>
      </c>
      <c r="G12" s="473"/>
      <c r="H12" s="473">
        <f>+H14+H15</f>
        <v>3100000</v>
      </c>
      <c r="I12" s="474"/>
      <c r="J12" s="473">
        <f>+J14+J15</f>
        <v>-1300000</v>
      </c>
      <c r="K12" s="473"/>
      <c r="L12" s="473">
        <f t="shared" si="0"/>
        <v>-1300000</v>
      </c>
      <c r="M12" s="473">
        <f>+M14+M15</f>
        <v>1800000</v>
      </c>
      <c r="N12" s="473">
        <f t="shared" si="1"/>
        <v>0</v>
      </c>
      <c r="O12" s="473"/>
      <c r="P12" s="473">
        <f>+P14+P15</f>
        <v>1800000</v>
      </c>
      <c r="Q12" s="449"/>
    </row>
    <row r="13" spans="1:17" ht="81">
      <c r="A13" s="162" t="s">
        <v>87</v>
      </c>
      <c r="B13" s="162" t="s">
        <v>284</v>
      </c>
      <c r="C13" s="162"/>
      <c r="D13" s="472" t="s">
        <v>339</v>
      </c>
      <c r="E13" s="473">
        <v>1800000</v>
      </c>
      <c r="F13" s="473">
        <v>1300000</v>
      </c>
      <c r="G13" s="473"/>
      <c r="H13" s="473">
        <v>3100000</v>
      </c>
      <c r="I13" s="474"/>
      <c r="J13" s="473">
        <v>-1300000</v>
      </c>
      <c r="K13" s="473"/>
      <c r="L13" s="473">
        <v>-1300000</v>
      </c>
      <c r="M13" s="473">
        <v>1800000</v>
      </c>
      <c r="N13" s="473">
        <v>0</v>
      </c>
      <c r="O13" s="473"/>
      <c r="P13" s="473">
        <v>1800000</v>
      </c>
      <c r="Q13" s="449"/>
    </row>
    <row r="14" spans="1:17" ht="75">
      <c r="A14" s="466" t="s">
        <v>43</v>
      </c>
      <c r="B14" s="466" t="s">
        <v>235</v>
      </c>
      <c r="C14" s="466" t="s">
        <v>536</v>
      </c>
      <c r="D14" s="475" t="s">
        <v>296</v>
      </c>
      <c r="E14" s="460">
        <v>1800000</v>
      </c>
      <c r="F14" s="461">
        <v>1300000</v>
      </c>
      <c r="G14" s="462"/>
      <c r="H14" s="465">
        <f>+F14+E14</f>
        <v>3100000</v>
      </c>
      <c r="I14" s="464"/>
      <c r="J14" s="461"/>
      <c r="K14" s="461"/>
      <c r="L14" s="465">
        <f t="shared" si="0"/>
        <v>0</v>
      </c>
      <c r="M14" s="460">
        <f>+E14</f>
        <v>1800000</v>
      </c>
      <c r="N14" s="461">
        <f t="shared" si="1"/>
        <v>1300000</v>
      </c>
      <c r="O14" s="462"/>
      <c r="P14" s="465">
        <f>+N14+M14</f>
        <v>3100000</v>
      </c>
      <c r="Q14" s="449"/>
    </row>
    <row r="15" spans="1:17" ht="75.75" thickBot="1">
      <c r="A15" s="466" t="s">
        <v>44</v>
      </c>
      <c r="B15" s="466" t="s">
        <v>236</v>
      </c>
      <c r="C15" s="466" t="s">
        <v>536</v>
      </c>
      <c r="D15" s="476" t="s">
        <v>237</v>
      </c>
      <c r="E15" s="477"/>
      <c r="F15" s="478"/>
      <c r="G15" s="479"/>
      <c r="H15" s="480">
        <f>++F15+E15</f>
        <v>0</v>
      </c>
      <c r="I15" s="481"/>
      <c r="J15" s="478">
        <v>-1300000</v>
      </c>
      <c r="K15" s="478"/>
      <c r="L15" s="480">
        <f t="shared" si="0"/>
        <v>-1300000</v>
      </c>
      <c r="M15" s="477">
        <f>+E15</f>
        <v>0</v>
      </c>
      <c r="N15" s="478">
        <f t="shared" si="1"/>
        <v>-1300000</v>
      </c>
      <c r="O15" s="479"/>
      <c r="P15" s="480">
        <f>+N15+M15</f>
        <v>-1300000</v>
      </c>
      <c r="Q15" s="449"/>
    </row>
    <row r="16" spans="1:17" ht="21" thickBot="1">
      <c r="A16" s="450"/>
      <c r="B16" s="450"/>
      <c r="C16" s="450"/>
      <c r="D16" s="482" t="s">
        <v>366</v>
      </c>
      <c r="E16" s="451">
        <f>E12+E8</f>
        <v>2743400</v>
      </c>
      <c r="F16" s="451">
        <f>F12+F8</f>
        <v>1545600</v>
      </c>
      <c r="G16" s="451"/>
      <c r="H16" s="451">
        <f>H12+H8</f>
        <v>4289000</v>
      </c>
      <c r="I16" s="452"/>
      <c r="J16" s="453">
        <f>J12+J8</f>
        <v>-1552300</v>
      </c>
      <c r="K16" s="453"/>
      <c r="L16" s="454">
        <f t="shared" si="0"/>
        <v>-1552300</v>
      </c>
      <c r="M16" s="451">
        <f>M12+M8</f>
        <v>2743400</v>
      </c>
      <c r="N16" s="451">
        <f>N12+N8</f>
        <v>-6700</v>
      </c>
      <c r="O16" s="455"/>
      <c r="P16" s="456">
        <f>P12+P8</f>
        <v>2736700</v>
      </c>
      <c r="Q16" s="449"/>
    </row>
    <row r="17" spans="1:16" ht="15.75">
      <c r="A17" s="158"/>
      <c r="B17" s="158"/>
      <c r="C17" s="158"/>
      <c r="E17" s="457"/>
      <c r="F17" s="457"/>
      <c r="G17" s="457"/>
      <c r="H17" s="457"/>
      <c r="I17" s="457"/>
      <c r="J17" s="457"/>
      <c r="K17" s="457"/>
      <c r="L17" s="457"/>
      <c r="M17" s="457"/>
      <c r="N17" s="457"/>
      <c r="O17" s="457"/>
      <c r="P17" s="457"/>
    </row>
    <row r="18" spans="1:3" ht="15.75">
      <c r="A18" s="158"/>
      <c r="B18" s="158"/>
      <c r="C18" s="158"/>
    </row>
    <row r="19" spans="1:3" ht="15.75">
      <c r="A19" s="158"/>
      <c r="B19" s="158"/>
      <c r="C19" s="158"/>
    </row>
    <row r="20" spans="1:3" ht="15.75">
      <c r="A20" s="158"/>
      <c r="B20" s="158"/>
      <c r="C20" s="158"/>
    </row>
    <row r="21" spans="1:3" ht="15.75">
      <c r="A21" s="158"/>
      <c r="B21" s="158"/>
      <c r="C21" s="158"/>
    </row>
    <row r="22" spans="1:3" ht="15.75">
      <c r="A22" s="159"/>
      <c r="B22" s="159"/>
      <c r="C22" s="159"/>
    </row>
    <row r="23" spans="1:3" ht="15.75">
      <c r="A23" s="159"/>
      <c r="B23" s="159"/>
      <c r="C23" s="159"/>
    </row>
    <row r="24" spans="1:3" ht="15.75">
      <c r="A24" s="159"/>
      <c r="B24" s="159"/>
      <c r="C24" s="159"/>
    </row>
    <row r="25" spans="1:3" ht="15.75">
      <c r="A25" s="159"/>
      <c r="B25" s="159"/>
      <c r="C25" s="159"/>
    </row>
    <row r="26" spans="1:3" ht="15.75">
      <c r="A26" s="159"/>
      <c r="B26" s="159"/>
      <c r="C26" s="159"/>
    </row>
    <row r="27" spans="1:3" ht="15.75">
      <c r="A27" s="159"/>
      <c r="B27" s="159"/>
      <c r="C27" s="159"/>
    </row>
    <row r="28" spans="1:3" ht="15.75">
      <c r="A28" s="159"/>
      <c r="B28" s="159"/>
      <c r="C28" s="159"/>
    </row>
    <row r="29" spans="1:3" ht="15.75">
      <c r="A29" s="159"/>
      <c r="B29" s="159"/>
      <c r="C29" s="159"/>
    </row>
    <row r="30" spans="1:3" ht="15.75">
      <c r="A30" s="159"/>
      <c r="B30" s="159"/>
      <c r="C30" s="159"/>
    </row>
    <row r="31" spans="1:3" ht="15.75">
      <c r="A31" s="159"/>
      <c r="B31" s="159"/>
      <c r="C31" s="159"/>
    </row>
    <row r="32" spans="1:3" ht="15.75">
      <c r="A32" s="159"/>
      <c r="B32" s="159"/>
      <c r="C32" s="159"/>
    </row>
    <row r="33" spans="1:3" ht="15.75">
      <c r="A33" s="159"/>
      <c r="B33" s="159"/>
      <c r="C33" s="159"/>
    </row>
    <row r="34" spans="1:3" ht="15.75">
      <c r="A34" s="159"/>
      <c r="B34" s="159"/>
      <c r="C34" s="159"/>
    </row>
    <row r="35" spans="1:3" ht="15.75">
      <c r="A35" s="159"/>
      <c r="B35" s="159"/>
      <c r="C35" s="159"/>
    </row>
    <row r="36" spans="1:3" ht="15.75">
      <c r="A36" s="159"/>
      <c r="B36" s="159"/>
      <c r="C36" s="159"/>
    </row>
    <row r="37" spans="1:3" ht="15.75">
      <c r="A37" s="159"/>
      <c r="B37" s="159"/>
      <c r="C37" s="159"/>
    </row>
    <row r="38" spans="1:3" ht="15.75">
      <c r="A38" s="159"/>
      <c r="B38" s="159"/>
      <c r="C38" s="159"/>
    </row>
  </sheetData>
  <sheetProtection/>
  <mergeCells count="19">
    <mergeCell ref="H6:H7"/>
    <mergeCell ref="I6:I7"/>
    <mergeCell ref="M1:P1"/>
    <mergeCell ref="A2:P2"/>
    <mergeCell ref="A3:P3"/>
    <mergeCell ref="A5:A7"/>
    <mergeCell ref="C5:C7"/>
    <mergeCell ref="E5:H5"/>
    <mergeCell ref="I5:L5"/>
    <mergeCell ref="M5:P5"/>
    <mergeCell ref="B6:B7"/>
    <mergeCell ref="D6:D7"/>
    <mergeCell ref="P6:P7"/>
    <mergeCell ref="J6:K6"/>
    <mergeCell ref="L6:L7"/>
    <mergeCell ref="M6:M7"/>
    <mergeCell ref="N6:O6"/>
    <mergeCell ref="E6:E7"/>
    <mergeCell ref="F6:G6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52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u251211</cp:lastModifiedBy>
  <cp:lastPrinted>2018-12-26T09:49:53Z</cp:lastPrinted>
  <dcterms:created xsi:type="dcterms:W3CDTF">2006-01-10T10:10:12Z</dcterms:created>
  <dcterms:modified xsi:type="dcterms:W3CDTF">2018-12-28T08:17:00Z</dcterms:modified>
  <cp:category/>
  <cp:version/>
  <cp:contentType/>
  <cp:contentStatus/>
</cp:coreProperties>
</file>